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159" activeTab="0"/>
  </bookViews>
  <sheets>
    <sheet name="plan_wzór" sheetId="1" r:id="rId1"/>
  </sheets>
  <definedNames>
    <definedName name="_xlfn.BAHTTEXT" hidden="1">#NAME?</definedName>
    <definedName name="_xlfn.IFERROR" hidden="1">#NAME?</definedName>
    <definedName name="_xlnm.Print_Area" localSheetId="0">'plan_wzór'!$A$1:$AE$101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<sst xmlns="http://schemas.openxmlformats.org/spreadsheetml/2006/main" count="272" uniqueCount="194">
  <si>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</si>
  <si>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</si>
  <si>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</si>
  <si>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</si>
  <si>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</si>
  <si>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</si>
  <si>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</si>
  <si>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</si>
  <si>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</si>
  <si>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</si>
  <si>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</si>
  <si>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</si>
  <si>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</si>
  <si>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</si>
  <si>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</si>
  <si>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</si>
  <si>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</si>
  <si>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</si>
  <si>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</si>
  <si>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</si>
  <si>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</si>
  <si>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</si>
  <si>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</si>
  <si>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</si>
  <si>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</si>
  <si>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</si>
  <si>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</si>
  <si>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</si>
  <si>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</si>
  <si>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</si>
  <si>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</si>
  <si>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</si>
  <si>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Technologie informacyjne</t>
  </si>
  <si>
    <t>Wychowanie fizyczne</t>
  </si>
  <si>
    <t>2</t>
  </si>
  <si>
    <t>1</t>
  </si>
  <si>
    <t>4</t>
  </si>
  <si>
    <t>3</t>
  </si>
  <si>
    <t>forma studiów: Stacjonarne</t>
  </si>
  <si>
    <t>Ekologia</t>
  </si>
  <si>
    <t>320-ES1-1EKL</t>
  </si>
  <si>
    <t>Ekonomia</t>
  </si>
  <si>
    <t>320-ES1-1EKO</t>
  </si>
  <si>
    <t>Matematyka</t>
  </si>
  <si>
    <t>320-ES1-1MAT</t>
  </si>
  <si>
    <t xml:space="preserve">Podstawy chemii </t>
  </si>
  <si>
    <t>Elementy prawa w ekobiznesie</t>
  </si>
  <si>
    <t>320-ES1-1EPE</t>
  </si>
  <si>
    <t>Organizacja i zarządzanie</t>
  </si>
  <si>
    <t>320-ES1-1OIZ</t>
  </si>
  <si>
    <t>Statystyka</t>
  </si>
  <si>
    <t>320-ES1-2STA</t>
  </si>
  <si>
    <t>Rachunkowość i finanse 
przedsiębiorstw</t>
  </si>
  <si>
    <t>Podstawy funkcjonowania komórek</t>
  </si>
  <si>
    <t>Ocena oddziaływania na środowisko</t>
  </si>
  <si>
    <t>320-ES1-1OOS</t>
  </si>
  <si>
    <t>Edukacja ekologiczna</t>
  </si>
  <si>
    <t>320-ES1-1EDE</t>
  </si>
  <si>
    <t>320-ES1-1BEZ</t>
  </si>
  <si>
    <t>Globalne zmiany środowiska</t>
  </si>
  <si>
    <t>320-ES1-1GZS</t>
  </si>
  <si>
    <t>Produkt regionalny</t>
  </si>
  <si>
    <t>320-ES1-1PRE</t>
  </si>
  <si>
    <t>Ekonomia środowiska</t>
  </si>
  <si>
    <t>320-ES1-1EKS</t>
  </si>
  <si>
    <t>Gospodarka wodno-ściekowa</t>
  </si>
  <si>
    <t>320-ES1-2GWS</t>
  </si>
  <si>
    <t>Inwazje biologiczne</t>
  </si>
  <si>
    <t>320-ES1-2INB</t>
  </si>
  <si>
    <t>Obszary przyrodniczo cenne w ekobiznesie</t>
  </si>
  <si>
    <t>Środowisko i jego zanieczyszczenia</t>
  </si>
  <si>
    <t>320-ES1-2SJZ</t>
  </si>
  <si>
    <t>Ekonomika przedsiębiorstwa</t>
  </si>
  <si>
    <t>320-ES1-2EKP</t>
  </si>
  <si>
    <t>Transfer ekoinnowacji</t>
  </si>
  <si>
    <t>320-ES1-2TEK</t>
  </si>
  <si>
    <t>Mikrobiologia żywności ekologicznej</t>
  </si>
  <si>
    <t>Ochrona przyrody</t>
  </si>
  <si>
    <t>320-ES1-2OPR</t>
  </si>
  <si>
    <t>Biologiczna rekultywacja terenów zdegradowanych</t>
  </si>
  <si>
    <t>320-ES1-2BRT</t>
  </si>
  <si>
    <t>Gospodarka odpadami</t>
  </si>
  <si>
    <t>320-ES1-2GOD</t>
  </si>
  <si>
    <t>Pomoc publiczna w ekobiznesie</t>
  </si>
  <si>
    <t>Monitoring środowiska i bioindykacja</t>
  </si>
  <si>
    <t>5</t>
  </si>
  <si>
    <t>Podstawy biotechnologii</t>
  </si>
  <si>
    <t>320-ES1-3PBT</t>
  </si>
  <si>
    <t>Metodyka badań przyrodnicznych</t>
  </si>
  <si>
    <t>320-ES1-3MBP</t>
  </si>
  <si>
    <t>Systemy Informacji Geograficznej (GIS)</t>
  </si>
  <si>
    <t>320-ES1-3GIS</t>
  </si>
  <si>
    <t>Odnawialne źródła energii</t>
  </si>
  <si>
    <t>320-ES1-3OZE</t>
  </si>
  <si>
    <t>Zarządzanie środowiskiem / Environmental management</t>
  </si>
  <si>
    <t>320-ES1-3ZAS</t>
  </si>
  <si>
    <t>Ekonomiczna ocena projektów środowiskowych</t>
  </si>
  <si>
    <t>320-ES1-3EOP</t>
  </si>
  <si>
    <t>Metodyka badań społecznych</t>
  </si>
  <si>
    <t>320-ES1-3MBS</t>
  </si>
  <si>
    <t xml:space="preserve">Opodatkowanie biznesu ekologicznego </t>
  </si>
  <si>
    <t>320-ES1-3OBE</t>
  </si>
  <si>
    <t>6</t>
  </si>
  <si>
    <t>Ekoturystyka</t>
  </si>
  <si>
    <t>320-ES1-3ETU</t>
  </si>
  <si>
    <t>Zakładanie działalności gospodarczej</t>
  </si>
  <si>
    <t>320-ES1-3ZDG</t>
  </si>
  <si>
    <t>320-ES1-2PDW4</t>
  </si>
  <si>
    <t>320-ES1-2PDW5</t>
  </si>
  <si>
    <t>320-ES1-2PDW6</t>
  </si>
  <si>
    <t>320-ES1-2PDW7</t>
  </si>
  <si>
    <t>320-ES1-2PDW8</t>
  </si>
  <si>
    <t>320-ES1-2PDW9</t>
  </si>
  <si>
    <t>320-ES1-2PDW10</t>
  </si>
  <si>
    <t>320-ES1-3PDW12</t>
  </si>
  <si>
    <t>320-ES1-3PDW13</t>
  </si>
  <si>
    <t>320-ES1-3PDW14</t>
  </si>
  <si>
    <t>320-ES1-3PDW15</t>
  </si>
  <si>
    <t>320-ES1-3PDW16</t>
  </si>
  <si>
    <t>320-ES1-3PDW17</t>
  </si>
  <si>
    <t>Grupa Zajęć_ 3 Przedmioty kierunkowe</t>
  </si>
  <si>
    <t>320-ES1-3SED</t>
  </si>
  <si>
    <t>320-ES1-2PRA</t>
  </si>
  <si>
    <t>320-ES1-1TIN</t>
  </si>
  <si>
    <t>Procentowy udział liczby punktów ECTS w ramach zajęć do wyboru w liczbie punktów ECTS koniecznej do ukończenia studiów, w wymiarze nie mniejszym niż 30% liczby punktów ECTS koniecznej do ukończenia studiów.</t>
  </si>
  <si>
    <t>Grupa Zajęć _ 2 Przedmioty podstawowe</t>
  </si>
  <si>
    <t>Grupa zajęć_4 Przedmioty do wyboru</t>
  </si>
  <si>
    <t>Grupa Zajęć_ 5  Przedmioty dyplomowe</t>
  </si>
  <si>
    <t>Grupa Zajęć_ 6 Praktyki zawodowe</t>
  </si>
  <si>
    <t>Wydział Biologii</t>
  </si>
  <si>
    <t xml:space="preserve">Bezpieczeństwo ekologiczne </t>
  </si>
  <si>
    <t>Ochrona własności intelektualnej</t>
  </si>
  <si>
    <t>320-ES1-1BHP</t>
  </si>
  <si>
    <t>320-ES1-2OWI</t>
  </si>
  <si>
    <t>Różnorodność świata roślin</t>
  </si>
  <si>
    <t>Blok przedmiotów do wyboru PDW2 (nauki biologiczne)</t>
  </si>
  <si>
    <t>Blok przedmiotów do wyboru PDW1 (ekonomia i finanse)</t>
  </si>
  <si>
    <t>Blok przedmiotów do wyboru PDW3 (ekonomia i finanse)</t>
  </si>
  <si>
    <t>Blok przedmiotów do wyboru PDW6 (ekonomia i finanse)</t>
  </si>
  <si>
    <t>Blok przedmiotów do wyboru PDW4 (nauki biologiczne)</t>
  </si>
  <si>
    <t>Blok przedmiotów do wyboru PDW5 (nauki biologiczne)</t>
  </si>
  <si>
    <t>Blok przedmiotów do wyboru PDW7 (nauki biologiczne)</t>
  </si>
  <si>
    <t>Blok przedmiotów do wyboru PDW8 (nauki biologiczne)</t>
  </si>
  <si>
    <t>Blok przedmiotów do wyboru PDW9 (nauki biologiczne)</t>
  </si>
  <si>
    <t>Blok przedmiotów do wyboru PDW10 (nauki biologiczne)</t>
  </si>
  <si>
    <t>Blok przedmiotów do wyboru PDW13 (nauki biologiczne)</t>
  </si>
  <si>
    <t>Blok przedmiotów do wyboru PDW14 (nauki biologiczne)</t>
  </si>
  <si>
    <t>Blok przedmiotów do wyboru PDW15 (nauki biologiczne)</t>
  </si>
  <si>
    <t>Blok przedmiotów do wyboru PDW16 (nauki biologiczne)</t>
  </si>
  <si>
    <t>Blok przedmiotów do wyboru PDW12 (ekonomia i finanse)</t>
  </si>
  <si>
    <t>Blok przedmiotów do wyboru PDW11 (ekonomia i finanse/nauki o zarządzaniu i jakości)</t>
  </si>
  <si>
    <t>Blok przedmiotów do wyboru PDW17 (ekonomia i finanse/nauki o zarządzaniu i jakości)</t>
  </si>
  <si>
    <t>Harmonogram realizacji programu studiów. Obowiązuje od roku akademickiego 2022/2023</t>
  </si>
  <si>
    <t>Grupa Zajęć _1  Przedmioty kształcenia ogólnego</t>
  </si>
  <si>
    <t>320-ES1-2OPC</t>
  </si>
  <si>
    <t>320-ES1-2MOS</t>
  </si>
  <si>
    <t>320-ES1-3PPE</t>
  </si>
  <si>
    <t>320-ES1-3MZE</t>
  </si>
  <si>
    <t>320-ES1-1RSR</t>
  </si>
  <si>
    <t>320-ES1-1RSZ</t>
  </si>
  <si>
    <t>320-ES1-1RFP</t>
  </si>
  <si>
    <t>320-ES1-1PFO</t>
  </si>
  <si>
    <t>320-ES1-2PDW1</t>
  </si>
  <si>
    <t>320-ES1-2PDW2</t>
  </si>
  <si>
    <t>320-ES1-2PDW3</t>
  </si>
  <si>
    <t>320-ES1-3PDW11</t>
  </si>
  <si>
    <t>Bezpieczeństwo i higiena pracy</t>
  </si>
  <si>
    <t>Różnorodność świata zwierząt</t>
  </si>
  <si>
    <t>320-ES1-3PRDI</t>
  </si>
  <si>
    <t>320-ES1-3PRDII</t>
  </si>
  <si>
    <t>Seminarium dyplomowe  (nauki biologiczne/ekonomia i finanse)</t>
  </si>
  <si>
    <t>Pracownia dyplomowa II (nauki biologiczne/ekonomia i finanse)</t>
  </si>
  <si>
    <t>Pracownia dyplomowa I (nauki biologiczne/ekonomia i finanse)</t>
  </si>
  <si>
    <t>kierunek EKOBIZNES studia pierwszego stopnia</t>
  </si>
  <si>
    <t>320-ES1-1JOBI</t>
  </si>
  <si>
    <t>320-ES1-1WYFI</t>
  </si>
  <si>
    <t>320-ES1-1JOBII</t>
  </si>
  <si>
    <t>320-ES1-1WYFII</t>
  </si>
  <si>
    <t>320-ES1-2JOBIII</t>
  </si>
  <si>
    <t>320-ES1-2JOBIV</t>
  </si>
  <si>
    <t>320-ES1-1PCH</t>
  </si>
  <si>
    <t>Praktyki zawodowe (3 tygodnie/120 godzin lekcyjnych)</t>
  </si>
  <si>
    <t>Język obcy I</t>
  </si>
  <si>
    <t>Język obcy II</t>
  </si>
  <si>
    <t>Język obcy III</t>
  </si>
  <si>
    <t>Język obcy IV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</si>
  <si>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</si>
  <si>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</si>
  <si>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</si>
  <si>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</si>
  <si>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</si>
  <si>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</si>
  <si>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</si>
  <si>
    <r>
      <rPr>
        <b/>
        <sz val="11"/>
        <rFont val="Arial"/>
        <family val="2"/>
      </rPr>
      <t>nauki biologiczne - 64%;</t>
    </r>
    <r>
      <rPr>
        <sz val="11"/>
        <rFont val="Arial"/>
        <family val="2"/>
      </rPr>
      <t xml:space="preserve"> ekonomia i finanse - 30%; nauki o zarządzaniu i jakości - 6%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</si>
</sst>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double"/>
      <right style="double"/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double">
        <color indexed="8"/>
      </right>
      <top style="thin">
        <color indexed="8"/>
      </top>
      <bottom style="double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/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/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double"/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>
        <color indexed="8"/>
      </right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horizontal="right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 applyProtection="1">
      <alignment vertical="center" wrapText="1" shrinkToFit="1"/>
      <protection locked="0"/>
    </xf>
    <xf numFmtId="0" fontId="10" fillId="33" borderId="13" xfId="0" applyFont="1" applyFill="1" applyBorder="1" applyAlignment="1" applyProtection="1">
      <alignment horizontal="left" vertical="center" wrapText="1" shrinkToFit="1"/>
      <protection locked="0"/>
    </xf>
    <xf numFmtId="0" fontId="10" fillId="33" borderId="14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right" vertical="center" shrinkToFit="1"/>
      <protection locked="0"/>
    </xf>
    <xf numFmtId="0" fontId="10" fillId="34" borderId="16" xfId="0" applyFont="1" applyFill="1" applyBorder="1" applyAlignment="1" applyProtection="1">
      <alignment horizontal="right" vertical="center" shrinkToFit="1"/>
      <protection locked="0"/>
    </xf>
    <xf numFmtId="0" fontId="10" fillId="33" borderId="14" xfId="0" applyFont="1" applyFill="1" applyBorder="1" applyAlignment="1" applyProtection="1">
      <alignment horizontal="right" vertical="center"/>
      <protection locked="0"/>
    </xf>
    <xf numFmtId="0" fontId="10" fillId="33" borderId="17" xfId="0" applyFont="1" applyFill="1" applyBorder="1" applyAlignment="1" applyProtection="1">
      <alignment horizontal="right" vertical="center" shrinkToFit="1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4" borderId="13" xfId="0" applyFont="1" applyFill="1" applyBorder="1" applyAlignment="1" applyProtection="1">
      <alignment horizontal="right" vertical="center" shrinkToFit="1"/>
      <protection locked="0"/>
    </xf>
    <xf numFmtId="0" fontId="10" fillId="34" borderId="18" xfId="0" applyFont="1" applyFill="1" applyBorder="1" applyAlignment="1" applyProtection="1">
      <alignment horizontal="right" vertical="center" shrinkToFit="1"/>
      <protection locked="0"/>
    </xf>
    <xf numFmtId="0" fontId="10" fillId="34" borderId="19" xfId="0" applyFont="1" applyFill="1" applyBorder="1" applyAlignment="1" applyProtection="1">
      <alignment horizontal="right" vertical="center" shrinkToFit="1"/>
      <protection locked="0"/>
    </xf>
    <xf numFmtId="0" fontId="10" fillId="33" borderId="13" xfId="0" applyFont="1" applyFill="1" applyBorder="1" applyAlignment="1" applyProtection="1">
      <alignment horizontal="right" vertical="center" shrinkToFit="1"/>
      <protection locked="0"/>
    </xf>
    <xf numFmtId="0" fontId="10" fillId="33" borderId="18" xfId="0" applyFont="1" applyFill="1" applyBorder="1" applyAlignment="1" applyProtection="1">
      <alignment horizontal="right" vertical="center" shrinkToFit="1"/>
      <protection locked="0"/>
    </xf>
    <xf numFmtId="0" fontId="10" fillId="33" borderId="19" xfId="0" applyFont="1" applyFill="1" applyBorder="1" applyAlignment="1" applyProtection="1">
      <alignment horizontal="right" vertical="center" shrinkToFit="1"/>
      <protection locked="0"/>
    </xf>
    <xf numFmtId="0" fontId="31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49" fontId="10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11" fillId="33" borderId="25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Continuous" vertical="center"/>
      <protection locked="0"/>
    </xf>
    <xf numFmtId="0" fontId="10" fillId="33" borderId="11" xfId="0" applyFont="1" applyFill="1" applyBorder="1" applyAlignment="1" applyProtection="1">
      <alignment horizontal="centerContinuous" vertical="center"/>
      <protection locked="0"/>
    </xf>
    <xf numFmtId="0" fontId="10" fillId="33" borderId="29" xfId="0" applyFont="1" applyFill="1" applyBorder="1" applyAlignment="1">
      <alignment vertical="center"/>
    </xf>
    <xf numFmtId="0" fontId="60" fillId="0" borderId="3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10" fillId="33" borderId="28" xfId="0" applyFont="1" applyFill="1" applyBorder="1" applyAlignment="1" applyProtection="1">
      <alignment horizontal="center" vertical="center" shrinkToFit="1"/>
      <protection locked="0"/>
    </xf>
    <xf numFmtId="0" fontId="10" fillId="33" borderId="28" xfId="0" applyFont="1" applyFill="1" applyBorder="1" applyAlignment="1" applyProtection="1">
      <alignment horizontal="center" vertical="center" wrapText="1" shrinkToFit="1"/>
      <protection locked="0"/>
    </xf>
    <xf numFmtId="49" fontId="10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8" xfId="0" applyFont="1" applyFill="1" applyBorder="1" applyAlignment="1" applyProtection="1">
      <alignment horizontal="center" textRotation="90" wrapText="1" shrinkToFit="1"/>
      <protection locked="0"/>
    </xf>
    <xf numFmtId="0" fontId="10" fillId="33" borderId="28" xfId="0" applyFont="1" applyFill="1" applyBorder="1" applyAlignment="1" applyProtection="1">
      <alignment horizontal="center" textRotation="90" shrinkToFit="1"/>
      <protection locked="0"/>
    </xf>
    <xf numFmtId="0" fontId="10" fillId="33" borderId="32" xfId="0" applyFont="1" applyFill="1" applyBorder="1" applyAlignment="1" applyProtection="1">
      <alignment horizontal="center" textRotation="90" shrinkToFit="1"/>
      <protection locked="0"/>
    </xf>
    <xf numFmtId="0" fontId="10" fillId="33" borderId="33" xfId="0" applyFont="1" applyFill="1" applyBorder="1" applyAlignment="1" applyProtection="1">
      <alignment horizontal="center" textRotation="90" shrinkToFit="1"/>
      <protection locked="0"/>
    </xf>
    <xf numFmtId="0" fontId="10" fillId="33" borderId="33" xfId="0" applyFont="1" applyFill="1" applyBorder="1" applyAlignment="1" applyProtection="1">
      <alignment horizontal="center" textRotation="90" wrapText="1"/>
      <protection locked="0"/>
    </xf>
    <xf numFmtId="0" fontId="10" fillId="33" borderId="33" xfId="0" applyFont="1" applyFill="1" applyBorder="1" applyAlignment="1" applyProtection="1">
      <alignment horizontal="center" textRotation="90" wrapText="1" shrinkToFit="1"/>
      <protection locked="0"/>
    </xf>
    <xf numFmtId="0" fontId="10" fillId="33" borderId="34" xfId="0" applyFont="1" applyFill="1" applyBorder="1" applyAlignment="1" applyProtection="1">
      <alignment horizontal="center" textRotation="90" shrinkToFit="1"/>
      <protection locked="0"/>
    </xf>
    <xf numFmtId="0" fontId="10" fillId="33" borderId="35" xfId="0" applyFont="1" applyFill="1" applyBorder="1" applyAlignment="1" applyProtection="1">
      <alignment horizontal="center" textRotation="90" shrinkToFit="1"/>
      <protection locked="0"/>
    </xf>
    <xf numFmtId="0" fontId="10" fillId="33" borderId="36" xfId="0" applyFont="1" applyFill="1" applyBorder="1" applyAlignment="1" applyProtection="1">
      <alignment horizontal="center" textRotation="90" shrinkToFit="1"/>
      <protection locked="0"/>
    </xf>
    <xf numFmtId="0" fontId="61" fillId="0" borderId="28" xfId="0" applyFont="1" applyFill="1" applyBorder="1" applyAlignment="1">
      <alignment horizontal="center" textRotation="90" wrapText="1"/>
    </xf>
    <xf numFmtId="0" fontId="10" fillId="33" borderId="0" xfId="0" applyFont="1" applyFill="1" applyAlignment="1" applyProtection="1">
      <alignment vertical="center" shrinkToFit="1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 shrinkToFit="1"/>
      <protection locked="0"/>
    </xf>
    <xf numFmtId="49" fontId="36" fillId="33" borderId="38" xfId="44" applyNumberFormat="1" applyFont="1" applyFill="1" applyBorder="1" applyAlignment="1" applyProtection="1">
      <alignment horizontal="center" vertical="center" shrinkToFit="1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49" fontId="10" fillId="33" borderId="39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right" vertical="center"/>
      <protection locked="0"/>
    </xf>
    <xf numFmtId="0" fontId="10" fillId="33" borderId="19" xfId="0" applyFont="1" applyFill="1" applyBorder="1" applyAlignment="1" applyProtection="1">
      <alignment horizontal="right" vertical="center"/>
      <protection locked="0"/>
    </xf>
    <xf numFmtId="0" fontId="10" fillId="33" borderId="18" xfId="0" applyFont="1" applyFill="1" applyBorder="1" applyAlignment="1" applyProtection="1">
      <alignment horizontal="right" vertical="center"/>
      <protection locked="0"/>
    </xf>
    <xf numFmtId="0" fontId="10" fillId="33" borderId="47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0" fillId="33" borderId="51" xfId="0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right" vertical="center"/>
      <protection locked="0"/>
    </xf>
    <xf numFmtId="0" fontId="10" fillId="33" borderId="14" xfId="0" applyFont="1" applyFill="1" applyBorder="1" applyAlignment="1" applyProtection="1">
      <alignment horizontal="left" vertical="center" shrinkToFit="1"/>
      <protection locked="0"/>
    </xf>
    <xf numFmtId="0" fontId="35" fillId="33" borderId="52" xfId="44" applyFont="1" applyFill="1" applyBorder="1" applyAlignment="1" quotePrefix="1">
      <alignment horizontal="center"/>
      <protection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49" fontId="36" fillId="33" borderId="55" xfId="44" applyNumberFormat="1" applyFont="1" applyFill="1" applyBorder="1" applyAlignment="1" applyProtection="1">
      <alignment horizontal="center" vertical="center" shrinkToFit="1"/>
      <protection locked="0"/>
    </xf>
    <xf numFmtId="0" fontId="10" fillId="33" borderId="56" xfId="0" applyFont="1" applyFill="1" applyBorder="1" applyAlignment="1" applyProtection="1">
      <alignment horizontal="center" vertical="center"/>
      <protection locked="0"/>
    </xf>
    <xf numFmtId="0" fontId="10" fillId="33" borderId="57" xfId="0" applyFont="1" applyFill="1" applyBorder="1" applyAlignment="1" applyProtection="1">
      <alignment horizontal="center" vertical="center"/>
      <protection locked="0"/>
    </xf>
    <xf numFmtId="49" fontId="35" fillId="33" borderId="52" xfId="44" applyNumberFormat="1" applyFont="1" applyFill="1" applyBorder="1" applyAlignment="1" quotePrefix="1">
      <alignment horizontal="center"/>
      <protection/>
    </xf>
    <xf numFmtId="0" fontId="10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horizontal="center" vertical="center"/>
      <protection locked="0"/>
    </xf>
    <xf numFmtId="0" fontId="11" fillId="33" borderId="58" xfId="0" applyFont="1" applyFill="1" applyBorder="1" applyAlignment="1" applyProtection="1">
      <alignment horizontal="left" vertical="center" shrinkToFit="1"/>
      <protection locked="0"/>
    </xf>
    <xf numFmtId="0" fontId="11" fillId="33" borderId="59" xfId="0" applyFont="1" applyFill="1" applyBorder="1" applyAlignment="1" applyProtection="1">
      <alignment horizontal="left" vertical="center" shrinkToFit="1"/>
      <protection locked="0"/>
    </xf>
    <xf numFmtId="0" fontId="11" fillId="33" borderId="60" xfId="0" applyFont="1" applyFill="1" applyBorder="1" applyAlignment="1" applyProtection="1">
      <alignment horizontal="left" vertical="center" shrinkToFit="1"/>
      <protection locked="0"/>
    </xf>
    <xf numFmtId="0" fontId="10" fillId="34" borderId="61" xfId="0" applyFont="1" applyFill="1" applyBorder="1" applyAlignment="1" applyProtection="1">
      <alignment horizontal="center" vertical="center"/>
      <protection locked="0"/>
    </xf>
    <xf numFmtId="0" fontId="10" fillId="33" borderId="62" xfId="44" applyFont="1" applyFill="1" applyBorder="1" applyAlignment="1" applyProtection="1">
      <alignment horizontal="left" vertical="center" shrinkToFit="1"/>
      <protection locked="0"/>
    </xf>
    <xf numFmtId="0" fontId="10" fillId="34" borderId="63" xfId="0" applyFont="1" applyFill="1" applyBorder="1" applyAlignment="1" applyProtection="1">
      <alignment horizontal="center" vertical="center"/>
      <protection locked="0"/>
    </xf>
    <xf numFmtId="49" fontId="10" fillId="33" borderId="38" xfId="44" applyNumberFormat="1" applyFont="1" applyFill="1" applyBorder="1" applyAlignment="1" applyProtection="1">
      <alignment horizontal="center" vertical="center"/>
      <protection locked="0"/>
    </xf>
    <xf numFmtId="0" fontId="11" fillId="33" borderId="38" xfId="44" applyFont="1" applyFill="1" applyBorder="1" applyAlignment="1" applyProtection="1">
      <alignment horizontal="center" vertical="center"/>
      <protection locked="0"/>
    </xf>
    <xf numFmtId="0" fontId="10" fillId="33" borderId="52" xfId="44" applyFont="1" applyFill="1" applyBorder="1" applyAlignment="1" applyProtection="1">
      <alignment horizontal="center" vertical="center"/>
      <protection locked="0"/>
    </xf>
    <xf numFmtId="0" fontId="10" fillId="33" borderId="64" xfId="44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 applyProtection="1">
      <alignment horizontal="center" vertical="center"/>
      <protection locked="0"/>
    </xf>
    <xf numFmtId="0" fontId="10" fillId="34" borderId="66" xfId="0" applyFont="1" applyFill="1" applyBorder="1" applyAlignment="1" applyProtection="1">
      <alignment horizontal="center" vertical="center"/>
      <protection locked="0"/>
    </xf>
    <xf numFmtId="0" fontId="10" fillId="34" borderId="67" xfId="0" applyFont="1" applyFill="1" applyBorder="1" applyAlignment="1" applyProtection="1">
      <alignment horizontal="center" vertical="center"/>
      <protection locked="0"/>
    </xf>
    <xf numFmtId="0" fontId="10" fillId="34" borderId="68" xfId="0" applyFont="1" applyFill="1" applyBorder="1" applyAlignment="1" applyProtection="1">
      <alignment vertical="center"/>
      <protection locked="0"/>
    </xf>
    <xf numFmtId="0" fontId="10" fillId="34" borderId="69" xfId="0" applyFont="1" applyFill="1" applyBorder="1" applyAlignment="1" applyProtection="1">
      <alignment vertical="center"/>
      <protection locked="0"/>
    </xf>
    <xf numFmtId="0" fontId="10" fillId="34" borderId="63" xfId="0" applyFont="1" applyFill="1" applyBorder="1" applyAlignment="1" applyProtection="1">
      <alignment vertical="center"/>
      <protection locked="0"/>
    </xf>
    <xf numFmtId="0" fontId="10" fillId="34" borderId="70" xfId="0" applyFont="1" applyFill="1" applyBorder="1" applyAlignment="1" applyProtection="1">
      <alignment horizontal="center" vertical="center"/>
      <protection locked="0"/>
    </xf>
    <xf numFmtId="0" fontId="10" fillId="33" borderId="71" xfId="44" applyFont="1" applyFill="1" applyBorder="1" applyAlignment="1" applyProtection="1">
      <alignment horizontal="left" vertical="center" shrinkToFit="1"/>
      <protection locked="0"/>
    </xf>
    <xf numFmtId="0" fontId="36" fillId="33" borderId="52" xfId="44" applyFont="1" applyFill="1" applyBorder="1" applyAlignment="1">
      <alignment horizontal="center"/>
      <protection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0" fontId="10" fillId="33" borderId="72" xfId="44" applyFont="1" applyFill="1" applyBorder="1" applyAlignment="1" applyProtection="1">
      <alignment horizontal="center" vertical="center"/>
      <protection locked="0"/>
    </xf>
    <xf numFmtId="0" fontId="10" fillId="34" borderId="52" xfId="0" applyFont="1" applyFill="1" applyBorder="1" applyAlignment="1" applyProtection="1">
      <alignment horizontal="center" vertical="center"/>
      <protection locked="0"/>
    </xf>
    <xf numFmtId="0" fontId="10" fillId="34" borderId="73" xfId="0" applyFont="1" applyFill="1" applyBorder="1" applyAlignment="1" applyProtection="1">
      <alignment horizontal="center" vertical="center"/>
      <protection locked="0"/>
    </xf>
    <xf numFmtId="0" fontId="10" fillId="34" borderId="74" xfId="0" applyFont="1" applyFill="1" applyBorder="1" applyAlignment="1" applyProtection="1">
      <alignment horizontal="center" vertical="center"/>
      <protection locked="0"/>
    </xf>
    <xf numFmtId="0" fontId="10" fillId="34" borderId="75" xfId="0" applyFont="1" applyFill="1" applyBorder="1" applyAlignment="1" applyProtection="1">
      <alignment vertical="center"/>
      <protection locked="0"/>
    </xf>
    <xf numFmtId="0" fontId="10" fillId="34" borderId="76" xfId="0" applyFont="1" applyFill="1" applyBorder="1" applyAlignment="1" applyProtection="1">
      <alignment vertical="center"/>
      <protection locked="0"/>
    </xf>
    <xf numFmtId="0" fontId="10" fillId="34" borderId="38" xfId="0" applyFont="1" applyFill="1" applyBorder="1" applyAlignment="1" applyProtection="1">
      <alignment vertical="center"/>
      <protection locked="0"/>
    </xf>
    <xf numFmtId="0" fontId="10" fillId="34" borderId="77" xfId="0" applyFont="1" applyFill="1" applyBorder="1" applyAlignment="1" applyProtection="1">
      <alignment horizontal="center" vertical="center"/>
      <protection locked="0"/>
    </xf>
    <xf numFmtId="0" fontId="35" fillId="33" borderId="52" xfId="44" applyFont="1" applyFill="1" applyBorder="1" applyAlignment="1">
      <alignment horizontal="center"/>
      <protection/>
    </xf>
    <xf numFmtId="0" fontId="10" fillId="33" borderId="78" xfId="44" applyFont="1" applyFill="1" applyBorder="1" applyAlignment="1" applyProtection="1">
      <alignment horizontal="left" vertical="center" shrinkToFit="1"/>
      <protection locked="0"/>
    </xf>
    <xf numFmtId="49" fontId="35" fillId="33" borderId="52" xfId="44" applyNumberFormat="1" applyFont="1" applyFill="1" applyBorder="1" applyAlignment="1">
      <alignment horizontal="center"/>
      <protection/>
    </xf>
    <xf numFmtId="49" fontId="10" fillId="33" borderId="77" xfId="44" applyNumberFormat="1" applyFont="1" applyFill="1" applyBorder="1" applyAlignment="1" applyProtection="1">
      <alignment horizontal="center" vertical="center"/>
      <protection locked="0"/>
    </xf>
    <xf numFmtId="49" fontId="10" fillId="33" borderId="79" xfId="44" applyNumberFormat="1" applyFont="1" applyFill="1" applyBorder="1" applyAlignment="1" applyProtection="1">
      <alignment horizontal="center" vertical="center"/>
      <protection locked="0"/>
    </xf>
    <xf numFmtId="0" fontId="10" fillId="33" borderId="80" xfId="44" applyFont="1" applyFill="1" applyBorder="1" applyAlignment="1" applyProtection="1">
      <alignment horizontal="center" vertical="center"/>
      <protection locked="0"/>
    </xf>
    <xf numFmtId="0" fontId="10" fillId="34" borderId="81" xfId="0" applyFont="1" applyFill="1" applyBorder="1" applyAlignment="1" applyProtection="1">
      <alignment vertical="center"/>
      <protection locked="0"/>
    </xf>
    <xf numFmtId="0" fontId="10" fillId="34" borderId="71" xfId="0" applyFont="1" applyFill="1" applyBorder="1" applyAlignment="1" applyProtection="1">
      <alignment vertical="center"/>
      <protection locked="0"/>
    </xf>
    <xf numFmtId="0" fontId="10" fillId="34" borderId="78" xfId="44" applyFont="1" applyFill="1" applyBorder="1" applyAlignment="1" applyProtection="1">
      <alignment horizontal="left" vertical="center" shrinkToFit="1"/>
      <protection locked="0"/>
    </xf>
    <xf numFmtId="0" fontId="10" fillId="33" borderId="55" xfId="44" applyFont="1" applyFill="1" applyBorder="1" applyAlignment="1" applyProtection="1">
      <alignment horizontal="left" vertical="center" shrinkToFit="1"/>
      <protection locked="0"/>
    </xf>
    <xf numFmtId="0" fontId="36" fillId="33" borderId="76" xfId="44" applyFont="1" applyFill="1" applyBorder="1" applyAlignment="1">
      <alignment horizontal="center"/>
      <protection/>
    </xf>
    <xf numFmtId="0" fontId="10" fillId="33" borderId="55" xfId="44" applyFont="1" applyFill="1" applyBorder="1" applyAlignment="1" applyProtection="1">
      <alignment horizontal="left" vertical="center" wrapText="1" shrinkToFit="1"/>
      <protection locked="0"/>
    </xf>
    <xf numFmtId="49" fontId="36" fillId="33" borderId="76" xfId="44" applyNumberFormat="1" applyFont="1" applyFill="1" applyBorder="1" applyAlignment="1">
      <alignment horizontal="center"/>
      <protection/>
    </xf>
    <xf numFmtId="0" fontId="10" fillId="33" borderId="55" xfId="44" applyFont="1" applyFill="1" applyBorder="1" applyAlignment="1" applyProtection="1">
      <alignment horizontal="left" vertical="center" wrapText="1"/>
      <protection locked="0"/>
    </xf>
    <xf numFmtId="49" fontId="36" fillId="33" borderId="52" xfId="44" applyNumberFormat="1" applyFont="1" applyFill="1" applyBorder="1" applyAlignment="1">
      <alignment horizontal="center"/>
      <protection/>
    </xf>
    <xf numFmtId="0" fontId="10" fillId="33" borderId="82" xfId="44" applyFont="1" applyFill="1" applyBorder="1" applyAlignment="1" applyProtection="1">
      <alignment horizontal="left" vertical="center" shrinkToFit="1"/>
      <protection locked="0"/>
    </xf>
    <xf numFmtId="0" fontId="36" fillId="33" borderId="83" xfId="44" applyFont="1" applyFill="1" applyBorder="1" applyAlignment="1">
      <alignment horizontal="center"/>
      <protection/>
    </xf>
    <xf numFmtId="0" fontId="10" fillId="34" borderId="83" xfId="0" applyFont="1" applyFill="1" applyBorder="1" applyAlignment="1" applyProtection="1">
      <alignment horizontal="center" vertical="center"/>
      <protection locked="0"/>
    </xf>
    <xf numFmtId="49" fontId="10" fillId="33" borderId="83" xfId="44" applyNumberFormat="1" applyFont="1" applyFill="1" applyBorder="1" applyAlignment="1" applyProtection="1">
      <alignment horizontal="center" vertical="center"/>
      <protection locked="0"/>
    </xf>
    <xf numFmtId="0" fontId="11" fillId="33" borderId="84" xfId="44" applyFont="1" applyFill="1" applyBorder="1" applyAlignment="1" applyProtection="1">
      <alignment horizontal="center" vertical="center"/>
      <protection locked="0"/>
    </xf>
    <xf numFmtId="0" fontId="10" fillId="34" borderId="80" xfId="0" applyFont="1" applyFill="1" applyBorder="1" applyAlignment="1" applyProtection="1">
      <alignment horizontal="center" vertical="center"/>
      <protection locked="0"/>
    </xf>
    <xf numFmtId="0" fontId="10" fillId="34" borderId="85" xfId="0" applyFont="1" applyFill="1" applyBorder="1" applyAlignment="1" applyProtection="1">
      <alignment horizontal="center" vertical="center"/>
      <protection locked="0"/>
    </xf>
    <xf numFmtId="0" fontId="10" fillId="34" borderId="86" xfId="0" applyFont="1" applyFill="1" applyBorder="1" applyAlignment="1" applyProtection="1">
      <alignment horizontal="center" vertical="center"/>
      <protection locked="0"/>
    </xf>
    <xf numFmtId="0" fontId="10" fillId="34" borderId="87" xfId="0" applyFont="1" applyFill="1" applyBorder="1" applyAlignment="1" applyProtection="1">
      <alignment horizontal="center" vertical="center"/>
      <protection locked="0"/>
    </xf>
    <xf numFmtId="0" fontId="10" fillId="34" borderId="88" xfId="0" applyFont="1" applyFill="1" applyBorder="1" applyAlignment="1" applyProtection="1">
      <alignment vertical="center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49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89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2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29" xfId="0" applyFont="1" applyFill="1" applyBorder="1" applyAlignment="1" applyProtection="1">
      <alignment horizontal="left" vertical="center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locked="0"/>
    </xf>
    <xf numFmtId="0" fontId="36" fillId="33" borderId="69" xfId="44" applyFont="1" applyFill="1" applyBorder="1" applyAlignment="1">
      <alignment horizontal="center"/>
      <protection/>
    </xf>
    <xf numFmtId="0" fontId="10" fillId="0" borderId="38" xfId="44" applyFont="1" applyFill="1" applyBorder="1" applyAlignment="1" applyProtection="1">
      <alignment horizontal="center" vertical="center"/>
      <protection locked="0"/>
    </xf>
    <xf numFmtId="0" fontId="10" fillId="34" borderId="90" xfId="0" applyFont="1" applyFill="1" applyBorder="1" applyAlignment="1" applyProtection="1">
      <alignment horizontal="left" vertical="center" shrinkToFit="1"/>
      <protection locked="0"/>
    </xf>
    <xf numFmtId="0" fontId="10" fillId="34" borderId="91" xfId="0" applyFont="1" applyFill="1" applyBorder="1" applyAlignment="1" applyProtection="1">
      <alignment horizontal="left" vertical="center" shrinkToFit="1"/>
      <protection locked="0"/>
    </xf>
    <xf numFmtId="0" fontId="10" fillId="34" borderId="92" xfId="0" applyFont="1" applyFill="1" applyBorder="1" applyAlignment="1" applyProtection="1">
      <alignment horizontal="left" vertical="center" shrinkToFit="1"/>
      <protection locked="0"/>
    </xf>
    <xf numFmtId="0" fontId="10" fillId="34" borderId="93" xfId="0" applyFont="1" applyFill="1" applyBorder="1" applyAlignment="1" applyProtection="1">
      <alignment horizontal="left" vertical="center" shrinkToFit="1"/>
      <protection locked="0"/>
    </xf>
    <xf numFmtId="0" fontId="10" fillId="34" borderId="94" xfId="0" applyFont="1" applyFill="1" applyBorder="1" applyAlignment="1" applyProtection="1">
      <alignment horizontal="left" vertical="center" shrinkToFit="1"/>
      <protection locked="0"/>
    </xf>
    <xf numFmtId="0" fontId="10" fillId="34" borderId="95" xfId="0" applyFont="1" applyFill="1" applyBorder="1" applyAlignment="1" applyProtection="1">
      <alignment horizontal="left" vertical="center" shrinkToFit="1"/>
      <protection locked="0"/>
    </xf>
    <xf numFmtId="0" fontId="10" fillId="34" borderId="96" xfId="0" applyFont="1" applyFill="1" applyBorder="1" applyAlignment="1" applyProtection="1">
      <alignment horizontal="left" vertical="center" shrinkToFit="1"/>
      <protection locked="0"/>
    </xf>
    <xf numFmtId="0" fontId="10" fillId="34" borderId="97" xfId="0" applyFont="1" applyFill="1" applyBorder="1" applyAlignment="1" applyProtection="1">
      <alignment horizontal="left" vertical="center" shrinkToFit="1"/>
      <protection locked="0"/>
    </xf>
    <xf numFmtId="0" fontId="10" fillId="34" borderId="98" xfId="0" applyFont="1" applyFill="1" applyBorder="1" applyAlignment="1" applyProtection="1">
      <alignment horizontal="left" vertical="center" shrinkToFit="1"/>
      <protection locked="0"/>
    </xf>
    <xf numFmtId="0" fontId="10" fillId="34" borderId="99" xfId="0" applyFont="1" applyFill="1" applyBorder="1" applyAlignment="1" applyProtection="1">
      <alignment horizontal="left" vertical="center" shrinkToFit="1"/>
      <protection locked="0"/>
    </xf>
    <xf numFmtId="0" fontId="10" fillId="34" borderId="100" xfId="0" applyFont="1" applyFill="1" applyBorder="1" applyAlignment="1" applyProtection="1">
      <alignment horizontal="left" vertical="center" shrinkToFit="1"/>
      <protection locked="0"/>
    </xf>
    <xf numFmtId="0" fontId="10" fillId="34" borderId="101" xfId="0" applyFont="1" applyFill="1" applyBorder="1" applyAlignment="1" applyProtection="1">
      <alignment horizontal="right" vertical="center" shrinkToFit="1"/>
      <protection locked="0"/>
    </xf>
    <xf numFmtId="0" fontId="11" fillId="34" borderId="10" xfId="0" applyFont="1" applyFill="1" applyBorder="1" applyAlignment="1" applyProtection="1">
      <alignment horizontal="left" vertical="center" shrinkToFit="1"/>
      <protection locked="0"/>
    </xf>
    <xf numFmtId="0" fontId="10" fillId="34" borderId="16" xfId="0" applyFont="1" applyFill="1" applyBorder="1" applyAlignment="1" applyProtection="1">
      <alignment horizontal="center" vertical="center" shrinkToFit="1"/>
      <protection locked="0"/>
    </xf>
    <xf numFmtId="0" fontId="10" fillId="34" borderId="102" xfId="0" applyFont="1" applyFill="1" applyBorder="1" applyAlignment="1" applyProtection="1">
      <alignment horizontal="left" vertical="center" shrinkToFit="1"/>
      <protection locked="0"/>
    </xf>
    <xf numFmtId="0" fontId="10" fillId="34" borderId="40" xfId="0" applyFont="1" applyFill="1" applyBorder="1" applyAlignment="1" applyProtection="1">
      <alignment horizontal="left" vertical="center" shrinkToFit="1"/>
      <protection locked="0"/>
    </xf>
    <xf numFmtId="0" fontId="10" fillId="34" borderId="103" xfId="0" applyFont="1" applyFill="1" applyBorder="1" applyAlignment="1" applyProtection="1">
      <alignment horizontal="left" vertical="center" shrinkToFit="1"/>
      <protection locked="0"/>
    </xf>
    <xf numFmtId="0" fontId="10" fillId="34" borderId="104" xfId="0" applyFont="1" applyFill="1" applyBorder="1" applyAlignment="1" applyProtection="1">
      <alignment horizontal="left" vertical="center" shrinkToFit="1"/>
      <protection locked="0"/>
    </xf>
    <xf numFmtId="0" fontId="10" fillId="34" borderId="105" xfId="0" applyFont="1" applyFill="1" applyBorder="1" applyAlignment="1" applyProtection="1">
      <alignment horizontal="left" vertical="center" shrinkToFit="1"/>
      <protection locked="0"/>
    </xf>
    <xf numFmtId="0" fontId="10" fillId="34" borderId="106" xfId="0" applyFont="1" applyFill="1" applyBorder="1" applyAlignment="1" applyProtection="1">
      <alignment horizontal="left" vertical="center" shrinkToFit="1"/>
      <protection locked="0"/>
    </xf>
    <xf numFmtId="0" fontId="10" fillId="34" borderId="107" xfId="0" applyFont="1" applyFill="1" applyBorder="1" applyAlignment="1" applyProtection="1">
      <alignment horizontal="left" vertical="center" shrinkToFit="1"/>
      <protection locked="0"/>
    </xf>
    <xf numFmtId="0" fontId="10" fillId="34" borderId="108" xfId="0" applyFont="1" applyFill="1" applyBorder="1" applyAlignment="1" applyProtection="1">
      <alignment horizontal="left" vertical="center" shrinkToFit="1"/>
      <protection locked="0"/>
    </xf>
    <xf numFmtId="0" fontId="10" fillId="34" borderId="109" xfId="0" applyFont="1" applyFill="1" applyBorder="1" applyAlignment="1" applyProtection="1">
      <alignment horizontal="left" vertical="center" shrinkToFit="1"/>
      <protection locked="0"/>
    </xf>
    <xf numFmtId="0" fontId="10" fillId="34" borderId="110" xfId="0" applyFont="1" applyFill="1" applyBorder="1" applyAlignment="1" applyProtection="1">
      <alignment horizontal="right" vertical="center" shrinkToFit="1"/>
      <protection locked="0"/>
    </xf>
    <xf numFmtId="0" fontId="11" fillId="34" borderId="15" xfId="0" applyFont="1" applyFill="1" applyBorder="1" applyAlignment="1" applyProtection="1">
      <alignment horizontal="left" vertical="center" shrinkToFit="1"/>
      <protection locked="0"/>
    </xf>
    <xf numFmtId="0" fontId="10" fillId="33" borderId="81" xfId="44" applyFont="1" applyFill="1" applyBorder="1" applyAlignment="1" applyProtection="1">
      <alignment horizontal="left" vertical="center" wrapText="1" shrinkToFit="1"/>
      <protection locked="0"/>
    </xf>
    <xf numFmtId="0" fontId="36" fillId="33" borderId="111" xfId="44" applyFont="1" applyFill="1" applyBorder="1" applyAlignment="1">
      <alignment horizontal="center"/>
      <protection/>
    </xf>
    <xf numFmtId="0" fontId="10" fillId="34" borderId="112" xfId="0" applyFont="1" applyFill="1" applyBorder="1" applyAlignment="1" applyProtection="1">
      <alignment horizontal="left" vertical="center" shrinkToFit="1"/>
      <protection locked="0"/>
    </xf>
    <xf numFmtId="0" fontId="10" fillId="34" borderId="105" xfId="0" applyFont="1" applyFill="1" applyBorder="1" applyAlignment="1" applyProtection="1">
      <alignment horizontal="right" vertical="center" shrinkToFit="1"/>
      <protection locked="0"/>
    </xf>
    <xf numFmtId="0" fontId="10" fillId="33" borderId="81" xfId="44" applyFont="1" applyFill="1" applyBorder="1" applyAlignment="1" applyProtection="1">
      <alignment horizontal="left" vertical="center" shrinkToFit="1"/>
      <protection locked="0"/>
    </xf>
    <xf numFmtId="0" fontId="10" fillId="34" borderId="17" xfId="0" applyFont="1" applyFill="1" applyBorder="1" applyAlignment="1" applyProtection="1">
      <alignment horizontal="center" vertical="center" shrinkToFit="1"/>
      <protection locked="0"/>
    </xf>
    <xf numFmtId="0" fontId="10" fillId="34" borderId="113" xfId="0" applyFont="1" applyFill="1" applyBorder="1" applyAlignment="1" applyProtection="1">
      <alignment horizontal="left" vertical="center" shrinkToFit="1"/>
      <protection locked="0"/>
    </xf>
    <xf numFmtId="0" fontId="10" fillId="34" borderId="109" xfId="0" applyFont="1" applyFill="1" applyBorder="1" applyAlignment="1" applyProtection="1">
      <alignment horizontal="right" vertical="center" shrinkToFit="1"/>
      <protection locked="0"/>
    </xf>
    <xf numFmtId="0" fontId="35" fillId="33" borderId="111" xfId="44" applyFont="1" applyFill="1" applyBorder="1" applyAlignment="1">
      <alignment horizontal="center"/>
      <protection/>
    </xf>
    <xf numFmtId="0" fontId="35" fillId="33" borderId="114" xfId="44" applyFont="1" applyFill="1" applyBorder="1" applyAlignment="1">
      <alignment horizontal="center"/>
      <protection/>
    </xf>
    <xf numFmtId="0" fontId="11" fillId="34" borderId="16" xfId="0" applyFont="1" applyFill="1" applyBorder="1" applyAlignment="1" applyProtection="1">
      <alignment horizontal="left" vertical="center" shrinkToFit="1"/>
      <protection locked="0"/>
    </xf>
    <xf numFmtId="0" fontId="10" fillId="33" borderId="19" xfId="0" applyFont="1" applyFill="1" applyBorder="1" applyAlignment="1" applyProtection="1">
      <alignment horizontal="left" vertical="center" shrinkToFit="1"/>
      <protection locked="0"/>
    </xf>
    <xf numFmtId="49" fontId="36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0" fillId="33" borderId="115" xfId="0" applyFont="1" applyFill="1" applyBorder="1" applyAlignment="1" applyProtection="1">
      <alignment horizontal="left" vertical="center"/>
      <protection locked="0"/>
    </xf>
    <xf numFmtId="0" fontId="10" fillId="33" borderId="116" xfId="0" applyFont="1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  <xf numFmtId="0" fontId="10" fillId="33" borderId="49" xfId="0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16" xfId="0" applyFont="1" applyFill="1" applyBorder="1" applyAlignment="1" applyProtection="1">
      <alignment horizontal="right" vertical="center"/>
      <protection locked="0"/>
    </xf>
    <xf numFmtId="0" fontId="35" fillId="33" borderId="117" xfId="44" applyFont="1" applyFill="1" applyBorder="1" applyAlignment="1">
      <alignment horizontal="center"/>
      <protection/>
    </xf>
    <xf numFmtId="0" fontId="11" fillId="34" borderId="42" xfId="0" applyFont="1" applyFill="1" applyBorder="1" applyAlignment="1" applyProtection="1">
      <alignment horizontal="left" vertical="center" shrinkToFit="1"/>
      <protection locked="0"/>
    </xf>
    <xf numFmtId="0" fontId="10" fillId="34" borderId="43" xfId="0" applyFont="1" applyFill="1" applyBorder="1" applyAlignment="1" applyProtection="1">
      <alignment horizontal="left" vertical="center" shrinkToFit="1"/>
      <protection locked="0"/>
    </xf>
    <xf numFmtId="0" fontId="10" fillId="34" borderId="48" xfId="0" applyFont="1" applyFill="1" applyBorder="1" applyAlignment="1" applyProtection="1">
      <alignment horizontal="left" vertical="center" shrinkToFit="1"/>
      <protection locked="0"/>
    </xf>
    <xf numFmtId="0" fontId="10" fillId="34" borderId="50" xfId="0" applyFont="1" applyFill="1" applyBorder="1" applyAlignment="1" applyProtection="1">
      <alignment horizontal="left" vertical="center" shrinkToFit="1"/>
      <protection locked="0"/>
    </xf>
    <xf numFmtId="0" fontId="10" fillId="34" borderId="42" xfId="0" applyFont="1" applyFill="1" applyBorder="1" applyAlignment="1" applyProtection="1">
      <alignment horizontal="left" vertical="center" shrinkToFit="1"/>
      <protection locked="0"/>
    </xf>
    <xf numFmtId="0" fontId="10" fillId="34" borderId="13" xfId="0" applyFont="1" applyFill="1" applyBorder="1" applyAlignment="1" applyProtection="1">
      <alignment horizontal="left" vertical="center" shrinkToFit="1"/>
      <protection locked="0"/>
    </xf>
    <xf numFmtId="0" fontId="11" fillId="34" borderId="48" xfId="0" applyFont="1" applyFill="1" applyBorder="1" applyAlignment="1" applyProtection="1">
      <alignment horizontal="left" vertical="center" shrinkToFit="1"/>
      <protection locked="0"/>
    </xf>
    <xf numFmtId="0" fontId="10" fillId="34" borderId="115" xfId="0" applyFont="1" applyFill="1" applyBorder="1" applyAlignment="1" applyProtection="1">
      <alignment horizontal="left" vertical="center" shrinkToFit="1"/>
      <protection locked="0"/>
    </xf>
    <xf numFmtId="0" fontId="35" fillId="33" borderId="76" xfId="44" applyFont="1" applyFill="1" applyBorder="1" applyAlignment="1">
      <alignment horizontal="center"/>
      <protection/>
    </xf>
    <xf numFmtId="0" fontId="10" fillId="34" borderId="118" xfId="0" applyFont="1" applyFill="1" applyBorder="1" applyAlignment="1" applyProtection="1">
      <alignment horizontal="left" vertical="center" shrinkToFit="1"/>
      <protection locked="0"/>
    </xf>
    <xf numFmtId="0" fontId="10" fillId="34" borderId="19" xfId="0" applyFont="1" applyFill="1" applyBorder="1" applyAlignment="1" applyProtection="1">
      <alignment horizontal="left" vertical="center" shrinkToFit="1"/>
      <protection locked="0"/>
    </xf>
    <xf numFmtId="0" fontId="35" fillId="33" borderId="76" xfId="44" applyFont="1" applyFill="1" applyBorder="1" applyAlignment="1">
      <alignment horizontal="center" vertical="center"/>
      <protection/>
    </xf>
    <xf numFmtId="0" fontId="10" fillId="34" borderId="18" xfId="0" applyFont="1" applyFill="1" applyBorder="1" applyAlignment="1" applyProtection="1">
      <alignment horizontal="left" vertical="center" shrinkToFit="1"/>
      <protection locked="0"/>
    </xf>
    <xf numFmtId="0" fontId="11" fillId="33" borderId="38" xfId="44" applyFont="1" applyFill="1" applyBorder="1" applyAlignment="1" applyProtection="1" quotePrefix="1">
      <alignment horizontal="center" vertical="center"/>
      <protection locked="0"/>
    </xf>
    <xf numFmtId="0" fontId="10" fillId="33" borderId="106" xfId="0" applyFont="1" applyFill="1" applyBorder="1" applyAlignment="1" applyProtection="1">
      <alignment horizontal="left" vertical="center" shrinkToFit="1"/>
      <protection locked="0"/>
    </xf>
    <xf numFmtId="0" fontId="10" fillId="33" borderId="40" xfId="0" applyFont="1" applyFill="1" applyBorder="1" applyAlignment="1" applyProtection="1">
      <alignment horizontal="left" vertical="center" shrinkToFit="1"/>
      <protection locked="0"/>
    </xf>
    <xf numFmtId="0" fontId="10" fillId="33" borderId="105" xfId="0" applyFont="1" applyFill="1" applyBorder="1" applyAlignment="1" applyProtection="1">
      <alignment horizontal="left" vertical="center" shrinkToFit="1"/>
      <protection locked="0"/>
    </xf>
    <xf numFmtId="0" fontId="10" fillId="33" borderId="103" xfId="0" applyFont="1" applyFill="1" applyBorder="1" applyAlignment="1" applyProtection="1">
      <alignment horizontal="left" vertical="center" shrinkToFit="1"/>
      <protection locked="0"/>
    </xf>
    <xf numFmtId="0" fontId="10" fillId="33" borderId="50" xfId="0" applyFont="1" applyFill="1" applyBorder="1" applyAlignment="1" applyProtection="1">
      <alignment horizontal="left" vertical="center" shrinkToFit="1"/>
      <protection locked="0"/>
    </xf>
    <xf numFmtId="0" fontId="10" fillId="33" borderId="42" xfId="0" applyFont="1" applyFill="1" applyBorder="1" applyAlignment="1" applyProtection="1">
      <alignment horizontal="left" vertical="center" shrinkToFit="1"/>
      <protection locked="0"/>
    </xf>
    <xf numFmtId="0" fontId="10" fillId="33" borderId="43" xfId="0" applyFont="1" applyFill="1" applyBorder="1" applyAlignment="1" applyProtection="1">
      <alignment horizontal="left" vertical="center" shrinkToFit="1"/>
      <protection locked="0"/>
    </xf>
    <xf numFmtId="0" fontId="10" fillId="33" borderId="48" xfId="0" applyFont="1" applyFill="1" applyBorder="1" applyAlignment="1" applyProtection="1">
      <alignment horizontal="left" vertical="center" shrinkToFit="1"/>
      <protection locked="0"/>
    </xf>
    <xf numFmtId="0" fontId="10" fillId="33" borderId="18" xfId="0" applyFont="1" applyFill="1" applyBorder="1" applyAlignment="1" applyProtection="1">
      <alignment horizontal="left" vertical="center" shrinkToFit="1"/>
      <protection locked="0"/>
    </xf>
    <xf numFmtId="0" fontId="11" fillId="33" borderId="48" xfId="0" applyFont="1" applyFill="1" applyBorder="1" applyAlignment="1" applyProtection="1">
      <alignment horizontal="left" vertical="center" shrinkToFit="1"/>
      <protection locked="0"/>
    </xf>
    <xf numFmtId="0" fontId="10" fillId="33" borderId="102" xfId="0" applyFont="1" applyFill="1" applyBorder="1" applyAlignment="1" applyProtection="1">
      <alignment horizontal="left" vertical="center" shrinkToFit="1"/>
      <protection locked="0"/>
    </xf>
    <xf numFmtId="0" fontId="10" fillId="33" borderId="108" xfId="0" applyFont="1" applyFill="1" applyBorder="1" applyAlignment="1" applyProtection="1">
      <alignment horizontal="left" vertical="center" shrinkToFit="1"/>
      <protection locked="0"/>
    </xf>
    <xf numFmtId="0" fontId="10" fillId="33" borderId="119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0" fillId="33" borderId="81" xfId="44" applyFont="1" applyFill="1" applyBorder="1" applyAlignment="1" applyProtection="1">
      <alignment horizontal="left" vertical="center" wrapText="1"/>
      <protection locked="0"/>
    </xf>
    <xf numFmtId="0" fontId="35" fillId="33" borderId="111" xfId="44" applyFont="1" applyFill="1" applyBorder="1" applyAlignment="1">
      <alignment horizontal="center" vertical="center"/>
      <protection/>
    </xf>
    <xf numFmtId="0" fontId="10" fillId="33" borderId="104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Border="1" applyAlignment="1" applyProtection="1">
      <alignment horizontal="left" vertical="center" shrinkToFit="1"/>
      <protection locked="0"/>
    </xf>
    <xf numFmtId="0" fontId="10" fillId="33" borderId="107" xfId="0" applyFont="1" applyFill="1" applyBorder="1" applyAlignment="1" applyProtection="1">
      <alignment horizontal="left" vertical="center" shrinkToFit="1"/>
      <protection locked="0"/>
    </xf>
    <xf numFmtId="0" fontId="10" fillId="33" borderId="113" xfId="0" applyFont="1" applyFill="1" applyBorder="1" applyAlignment="1" applyProtection="1">
      <alignment horizontal="left" vertical="center" shrinkToFit="1"/>
      <protection locked="0"/>
    </xf>
    <xf numFmtId="0" fontId="36" fillId="33" borderId="111" xfId="44" applyFont="1" applyFill="1" applyBorder="1" applyAlignment="1">
      <alignment horizontal="center" vertical="center"/>
      <protection/>
    </xf>
    <xf numFmtId="0" fontId="10" fillId="33" borderId="51" xfId="0" applyFont="1" applyFill="1" applyBorder="1" applyAlignment="1" applyProtection="1">
      <alignment horizontal="right" vertical="center" shrinkToFit="1"/>
      <protection locked="0"/>
    </xf>
    <xf numFmtId="0" fontId="10" fillId="33" borderId="118" xfId="0" applyFont="1" applyFill="1" applyBorder="1" applyAlignment="1" applyProtection="1">
      <alignment horizontal="left" vertical="center" shrinkToFit="1"/>
      <protection locked="0"/>
    </xf>
    <xf numFmtId="0" fontId="10" fillId="33" borderId="109" xfId="0" applyFont="1" applyFill="1" applyBorder="1" applyAlignment="1" applyProtection="1">
      <alignment horizontal="left" vertical="center" shrinkToFit="1"/>
      <protection locked="0"/>
    </xf>
    <xf numFmtId="0" fontId="10" fillId="34" borderId="120" xfId="0" applyFont="1" applyFill="1" applyBorder="1" applyAlignment="1" applyProtection="1">
      <alignment horizontal="center" vertical="center" shrinkToFit="1"/>
      <protection locked="0"/>
    </xf>
    <xf numFmtId="0" fontId="10" fillId="33" borderId="121" xfId="44" applyFont="1" applyFill="1" applyBorder="1" applyAlignment="1" applyProtection="1">
      <alignment horizontal="left" vertical="center" shrinkToFit="1"/>
      <protection locked="0"/>
    </xf>
    <xf numFmtId="0" fontId="10" fillId="33" borderId="122" xfId="0" applyFont="1" applyFill="1" applyBorder="1" applyAlignment="1" applyProtection="1">
      <alignment horizontal="left" vertical="center" shrinkToFit="1"/>
      <protection locked="0"/>
    </xf>
    <xf numFmtId="0" fontId="10" fillId="33" borderId="123" xfId="0" applyFont="1" applyFill="1" applyBorder="1" applyAlignment="1" applyProtection="1">
      <alignment horizontal="left" vertical="center" shrinkToFit="1"/>
      <protection locked="0"/>
    </xf>
    <xf numFmtId="0" fontId="10" fillId="33" borderId="124" xfId="0" applyFont="1" applyFill="1" applyBorder="1" applyAlignment="1" applyProtection="1">
      <alignment horizontal="left" vertical="center" shrinkToFit="1"/>
      <protection locked="0"/>
    </xf>
    <xf numFmtId="0" fontId="10" fillId="33" borderId="125" xfId="0" applyFont="1" applyFill="1" applyBorder="1" applyAlignment="1" applyProtection="1">
      <alignment horizontal="left" vertical="center" shrinkToFit="1"/>
      <protection locked="0"/>
    </xf>
    <xf numFmtId="0" fontId="10" fillId="33" borderId="126" xfId="0" applyFont="1" applyFill="1" applyBorder="1" applyAlignment="1" applyProtection="1">
      <alignment horizontal="left" vertical="center" shrinkToFit="1"/>
      <protection locked="0"/>
    </xf>
    <xf numFmtId="0" fontId="10" fillId="33" borderId="127" xfId="0" applyFont="1" applyFill="1" applyBorder="1" applyAlignment="1" applyProtection="1">
      <alignment horizontal="left" vertical="center" shrinkToFit="1"/>
      <protection locked="0"/>
    </xf>
    <xf numFmtId="0" fontId="10" fillId="33" borderId="17" xfId="0" applyFont="1" applyFill="1" applyBorder="1" applyAlignment="1" applyProtection="1">
      <alignment horizontal="left" vertical="center" shrinkToFit="1"/>
      <protection locked="0"/>
    </xf>
    <xf numFmtId="0" fontId="11" fillId="33" borderId="17" xfId="0" applyFont="1" applyFill="1" applyBorder="1" applyAlignment="1" applyProtection="1">
      <alignment horizontal="left" vertical="center" shrinkToFit="1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49" fontId="11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33" borderId="128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49" fontId="3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29" xfId="0" applyFont="1" applyFill="1" applyBorder="1" applyAlignment="1" applyProtection="1">
      <alignment horizontal="center" vertical="center"/>
      <protection locked="0"/>
    </xf>
    <xf numFmtId="0" fontId="10" fillId="33" borderId="130" xfId="0" applyFont="1" applyFill="1" applyBorder="1" applyAlignment="1" applyProtection="1">
      <alignment horizontal="center" vertical="center"/>
      <protection locked="0"/>
    </xf>
    <xf numFmtId="0" fontId="10" fillId="33" borderId="57" xfId="0" applyFont="1" applyFill="1" applyBorder="1" applyAlignment="1" applyProtection="1" quotePrefix="1">
      <alignment horizontal="center" vertical="center"/>
      <protection locked="0"/>
    </xf>
    <xf numFmtId="0" fontId="10" fillId="33" borderId="131" xfId="0" applyFont="1" applyFill="1" applyBorder="1" applyAlignment="1" applyProtection="1">
      <alignment vertical="center"/>
      <protection locked="0"/>
    </xf>
    <xf numFmtId="0" fontId="10" fillId="33" borderId="39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 quotePrefix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49" fontId="3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40" xfId="0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 quotePrefix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49" fontId="3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 quotePrefix="1">
      <alignment horizontal="center" vertical="center"/>
      <protection locked="0"/>
    </xf>
    <xf numFmtId="0" fontId="10" fillId="33" borderId="132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0" fillId="33" borderId="39" xfId="0" applyFont="1" applyFill="1" applyBorder="1" applyAlignment="1" applyProtection="1">
      <alignment horizontal="left" vertical="center" wrapText="1" shrinkToFit="1"/>
      <protection locked="0"/>
    </xf>
    <xf numFmtId="49" fontId="1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0" fillId="33" borderId="133" xfId="0" applyFont="1" applyFill="1" applyBorder="1" applyAlignment="1" applyProtection="1">
      <alignment horizontal="center" vertical="center"/>
      <protection locked="0"/>
    </xf>
    <xf numFmtId="0" fontId="10" fillId="33" borderId="93" xfId="0" applyFont="1" applyFill="1" applyBorder="1" applyAlignment="1" applyProtection="1">
      <alignment horizontal="center" vertical="center"/>
      <protection locked="0"/>
    </xf>
    <xf numFmtId="0" fontId="10" fillId="33" borderId="134" xfId="0" applyFont="1" applyFill="1" applyBorder="1" applyAlignment="1" applyProtection="1">
      <alignment horizontal="center" vertical="center"/>
      <protection locked="0"/>
    </xf>
    <xf numFmtId="0" fontId="10" fillId="33" borderId="134" xfId="0" applyFont="1" applyFill="1" applyBorder="1" applyAlignment="1" applyProtection="1" quotePrefix="1">
      <alignment horizontal="center" vertical="center"/>
      <protection locked="0"/>
    </xf>
    <xf numFmtId="0" fontId="10" fillId="33" borderId="135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0" fillId="33" borderId="136" xfId="0" applyFont="1" applyFill="1" applyBorder="1" applyAlignment="1">
      <alignment horizontal="left" vertical="center" wrapText="1" shrinkToFit="1"/>
    </xf>
    <xf numFmtId="49" fontId="10" fillId="33" borderId="123" xfId="0" applyNumberFormat="1" applyFont="1" applyFill="1" applyBorder="1" applyAlignment="1">
      <alignment horizontal="left" vertical="center" shrinkToFit="1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>
      <alignment horizontal="center" vertical="center" shrinkToFit="1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0" fillId="33" borderId="137" xfId="0" applyFont="1" applyFill="1" applyBorder="1" applyAlignment="1" applyProtection="1">
      <alignment horizontal="center" vertical="center"/>
      <protection locked="0"/>
    </xf>
    <xf numFmtId="0" fontId="10" fillId="33" borderId="138" xfId="0" applyFont="1" applyFill="1" applyBorder="1" applyAlignment="1" applyProtection="1">
      <alignment horizontal="center" vertical="center"/>
      <protection locked="0"/>
    </xf>
    <xf numFmtId="0" fontId="10" fillId="33" borderId="89" xfId="0" applyFont="1" applyFill="1" applyBorder="1" applyAlignment="1" applyProtection="1">
      <alignment horizontal="center" vertical="center"/>
      <protection locked="0"/>
    </xf>
    <xf numFmtId="0" fontId="10" fillId="33" borderId="136" xfId="0" applyFont="1" applyFill="1" applyBorder="1" applyAlignment="1" applyProtection="1">
      <alignment horizontal="center" vertical="center"/>
      <protection locked="0"/>
    </xf>
    <xf numFmtId="0" fontId="10" fillId="33" borderId="123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left" vertical="center"/>
      <protection locked="0"/>
    </xf>
    <xf numFmtId="0" fontId="11" fillId="35" borderId="29" xfId="0" applyFont="1" applyFill="1" applyBorder="1" applyAlignment="1" applyProtection="1">
      <alignment horizontal="left" vertical="center"/>
      <protection locked="0"/>
    </xf>
    <xf numFmtId="49" fontId="11" fillId="35" borderId="28" xfId="0" applyNumberFormat="1" applyFont="1" applyFill="1" applyBorder="1" applyAlignment="1" applyProtection="1">
      <alignment horizontal="center" vertical="center"/>
      <protection locked="0"/>
    </xf>
    <xf numFmtId="0" fontId="11" fillId="35" borderId="28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right" vertical="center" shrinkToFit="1"/>
      <protection locked="0"/>
    </xf>
    <xf numFmtId="1" fontId="1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39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/>
    </xf>
    <xf numFmtId="1" fontId="62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0" xfId="0" applyFont="1" applyFill="1" applyAlignment="1" applyProtection="1">
      <alignment vertical="center"/>
      <protection locked="0"/>
    </xf>
    <xf numFmtId="0" fontId="62" fillId="33" borderId="140" xfId="0" applyFont="1" applyFill="1" applyBorder="1" applyAlignment="1" applyProtection="1">
      <alignment vertical="center"/>
      <protection locked="0"/>
    </xf>
    <xf numFmtId="0" fontId="63" fillId="33" borderId="0" xfId="0" applyFont="1" applyFill="1" applyBorder="1" applyAlignment="1" applyProtection="1">
      <alignment horizontal="right" vertical="center"/>
      <protection locked="0"/>
    </xf>
    <xf numFmtId="0" fontId="63" fillId="33" borderId="31" xfId="0" applyFont="1" applyFill="1" applyBorder="1" applyAlignment="1" applyProtection="1">
      <alignment horizontal="right" vertical="center"/>
      <protection locked="0"/>
    </xf>
    <xf numFmtId="0" fontId="62" fillId="33" borderId="32" xfId="0" applyFont="1" applyFill="1" applyBorder="1" applyAlignment="1" applyProtection="1" quotePrefix="1">
      <alignment horizontal="center" vertical="center"/>
      <protection locked="0"/>
    </xf>
    <xf numFmtId="0" fontId="62" fillId="33" borderId="34" xfId="0" applyFont="1" applyFill="1" applyBorder="1" applyAlignment="1" applyProtection="1" quotePrefix="1">
      <alignment horizontal="center" vertical="center"/>
      <protection locked="0"/>
    </xf>
    <xf numFmtId="49" fontId="62" fillId="33" borderId="0" xfId="0" applyNumberFormat="1" applyFont="1" applyFill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 horizontal="center" vertical="center"/>
      <protection/>
    </xf>
    <xf numFmtId="0" fontId="62" fillId="0" borderId="118" xfId="0" applyFont="1" applyFill="1" applyBorder="1" applyAlignment="1" applyProtection="1">
      <alignment horizontal="justify" vertical="center" wrapText="1"/>
      <protection locked="0"/>
    </xf>
    <xf numFmtId="0" fontId="62" fillId="0" borderId="115" xfId="0" applyFont="1" applyFill="1" applyBorder="1" applyAlignment="1" applyProtection="1">
      <alignment horizontal="justify" vertical="center" wrapText="1"/>
      <protection locked="0"/>
    </xf>
    <xf numFmtId="0" fontId="62" fillId="0" borderId="56" xfId="0" applyFont="1" applyFill="1" applyBorder="1" applyAlignment="1" applyProtection="1">
      <alignment horizontal="justify" vertical="center" wrapText="1"/>
      <protection locked="0"/>
    </xf>
    <xf numFmtId="0" fontId="62" fillId="0" borderId="141" xfId="0" applyFont="1" applyFill="1" applyBorder="1" applyAlignment="1" applyProtection="1">
      <alignment horizontal="justify" vertical="center" wrapText="1"/>
      <protection locked="0"/>
    </xf>
    <xf numFmtId="0" fontId="62" fillId="0" borderId="41" xfId="0" applyFont="1" applyFill="1" applyBorder="1" applyAlignment="1" applyProtection="1">
      <alignment horizontal="justify" vertical="center" wrapText="1"/>
      <protection locked="0"/>
    </xf>
    <xf numFmtId="0" fontId="62" fillId="0" borderId="142" xfId="0" applyFont="1" applyFill="1" applyBorder="1" applyAlignment="1" applyProtection="1">
      <alignment horizontal="justify" vertical="center" wrapText="1"/>
      <protection locked="0"/>
    </xf>
    <xf numFmtId="0" fontId="62" fillId="0" borderId="40" xfId="0" applyFont="1" applyFill="1" applyBorder="1" applyAlignment="1">
      <alignment horizontal="justify" vertical="center" wrapText="1"/>
    </xf>
    <xf numFmtId="0" fontId="62" fillId="0" borderId="40" xfId="0" applyFont="1" applyFill="1" applyBorder="1" applyAlignment="1">
      <alignment horizontal="justify" vertical="center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64" fillId="0" borderId="40" xfId="0" applyFont="1" applyFill="1" applyBorder="1" applyAlignment="1" applyProtection="1">
      <alignment horizontal="center" vertical="center" wrapText="1"/>
      <protection locked="0"/>
    </xf>
    <xf numFmtId="2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40" xfId="0" applyFont="1" applyFill="1" applyBorder="1" applyAlignment="1" applyProtection="1">
      <alignment horizontal="justify" vertical="center" wrapText="1"/>
      <protection locked="0"/>
    </xf>
    <xf numFmtId="2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62" fillId="0" borderId="40" xfId="0" applyFont="1" applyFill="1" applyBorder="1" applyAlignment="1" applyProtection="1">
      <alignment horizontal="justify" vertical="center"/>
      <protection locked="0"/>
    </xf>
    <xf numFmtId="0" fontId="62" fillId="0" borderId="40" xfId="0" applyFont="1" applyFill="1" applyBorder="1" applyAlignment="1" applyProtection="1">
      <alignment horizontal="center" vertical="center"/>
      <protection locked="0"/>
    </xf>
    <xf numFmtId="0" fontId="10" fillId="0" borderId="1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5"/>
  <sheetViews>
    <sheetView showGridLines="0" showZeros="0" tabSelected="1" view="pageBreakPreview" zoomScale="80" zoomScaleSheetLayoutView="80" zoomScalePageLayoutView="0" workbookViewId="0" topLeftCell="A82">
      <selection activeCell="A97" sqref="A97:Z97"/>
    </sheetView>
  </sheetViews>
  <sheetFormatPr defaultColWidth="9.00390625" defaultRowHeight="12.75"/>
  <cols>
    <col min="1" max="1" width="6.75390625" style="297" customWidth="1"/>
    <col min="2" max="2" width="33.75390625" style="1" customWidth="1"/>
    <col min="3" max="3" width="14.25390625" style="31" customWidth="1"/>
    <col min="4" max="4" width="5.75390625" style="1" customWidth="1"/>
    <col min="5" max="5" width="3.75390625" style="1" customWidth="1"/>
    <col min="6" max="6" width="5.00390625" style="1" customWidth="1"/>
    <col min="7" max="7" width="9.00390625" style="1" customWidth="1"/>
    <col min="8" max="8" width="8.25390625" style="1" customWidth="1"/>
    <col min="9" max="9" width="4.75390625" style="1" customWidth="1"/>
    <col min="10" max="10" width="5.625" style="1" customWidth="1"/>
    <col min="11" max="11" width="5.25390625" style="1" customWidth="1"/>
    <col min="12" max="12" width="5.125" style="1" customWidth="1"/>
    <col min="13" max="13" width="3.75390625" style="1" customWidth="1"/>
    <col min="14" max="14" width="5.25390625" style="1" customWidth="1"/>
    <col min="15" max="15" width="4.875" style="1" customWidth="1"/>
    <col min="16" max="16" width="4.75390625" style="1" customWidth="1"/>
    <col min="17" max="17" width="5.125" style="1" customWidth="1"/>
    <col min="18" max="18" width="4.75390625" style="1" customWidth="1"/>
    <col min="19" max="20" width="4.625" style="1" customWidth="1"/>
    <col min="21" max="21" width="4.75390625" style="1" customWidth="1"/>
    <col min="22" max="22" width="4.875" style="1" customWidth="1"/>
    <col min="23" max="23" width="4.625" style="1" customWidth="1"/>
    <col min="24" max="24" width="5.125" style="1" customWidth="1"/>
    <col min="25" max="25" width="3.875" style="1" customWidth="1"/>
    <col min="26" max="26" width="4.875" style="1" customWidth="1"/>
    <col min="27" max="27" width="3.75390625" style="1" customWidth="1"/>
    <col min="28" max="29" width="9.125" style="1" customWidth="1"/>
    <col min="30" max="30" width="13.00390625" style="1" customWidth="1"/>
    <col min="31" max="31" width="6.00390625" style="1" customWidth="1"/>
    <col min="32" max="16384" width="9.125" style="1" customWidth="1"/>
  </cols>
  <sheetData>
    <row r="1" spans="1:9" ht="15.75">
      <c r="A1" s="24" t="s">
        <v>152</v>
      </c>
      <c r="B1" s="25"/>
      <c r="C1" s="25"/>
      <c r="D1" s="25"/>
      <c r="E1" s="25"/>
      <c r="F1" s="25"/>
      <c r="G1" s="25"/>
      <c r="H1" s="25"/>
      <c r="I1" s="25"/>
    </row>
    <row r="2" spans="1:27" ht="19.5" customHeight="1" thickBot="1">
      <c r="A2" s="26" t="s">
        <v>38</v>
      </c>
      <c r="B2" s="27"/>
      <c r="C2" s="28"/>
      <c r="Q2" s="29"/>
      <c r="S2" s="29"/>
      <c r="U2" s="29"/>
      <c r="W2" s="29"/>
      <c r="Y2" s="29"/>
      <c r="AA2" s="29"/>
    </row>
    <row r="3" spans="1:31" ht="12.75" customHeight="1" thickBot="1" thickTop="1">
      <c r="A3" s="30" t="s">
        <v>173</v>
      </c>
      <c r="B3" s="30"/>
      <c r="F3" s="32"/>
      <c r="G3" s="33" t="s">
        <v>3</v>
      </c>
      <c r="H3" s="34"/>
      <c r="I3" s="34"/>
      <c r="J3" s="34"/>
      <c r="K3" s="34"/>
      <c r="L3" s="34"/>
      <c r="M3" s="34"/>
      <c r="N3" s="35"/>
      <c r="O3" s="36" t="s">
        <v>0</v>
      </c>
      <c r="P3" s="37"/>
      <c r="Q3" s="37"/>
      <c r="R3" s="37"/>
      <c r="S3" s="36" t="s">
        <v>1</v>
      </c>
      <c r="T3" s="37"/>
      <c r="U3" s="37"/>
      <c r="V3" s="37"/>
      <c r="W3" s="36" t="s">
        <v>2</v>
      </c>
      <c r="X3" s="37"/>
      <c r="Y3" s="37"/>
      <c r="Z3" s="37"/>
      <c r="AA3" s="38" t="s">
        <v>29</v>
      </c>
      <c r="AB3" s="39"/>
      <c r="AC3" s="39"/>
      <c r="AD3" s="39"/>
      <c r="AE3" s="40"/>
    </row>
    <row r="4" spans="1:31" ht="16.5" customHeight="1" thickBot="1" thickTop="1">
      <c r="A4" s="41" t="s">
        <v>129</v>
      </c>
      <c r="B4" s="41"/>
      <c r="F4" s="32"/>
      <c r="G4" s="42"/>
      <c r="H4" s="43"/>
      <c r="I4" s="43"/>
      <c r="J4" s="43"/>
      <c r="K4" s="43"/>
      <c r="L4" s="43"/>
      <c r="M4" s="43"/>
      <c r="N4" s="44"/>
      <c r="O4" s="45" t="s">
        <v>4</v>
      </c>
      <c r="P4" s="45"/>
      <c r="Q4" s="45" t="s">
        <v>5</v>
      </c>
      <c r="R4" s="45"/>
      <c r="S4" s="45" t="s">
        <v>6</v>
      </c>
      <c r="T4" s="45"/>
      <c r="U4" s="45" t="s">
        <v>7</v>
      </c>
      <c r="V4" s="45"/>
      <c r="W4" s="46" t="s">
        <v>8</v>
      </c>
      <c r="X4" s="46"/>
      <c r="Y4" s="36" t="s">
        <v>9</v>
      </c>
      <c r="Z4" s="47"/>
      <c r="AA4" s="48"/>
      <c r="AB4" s="49"/>
      <c r="AC4" s="49"/>
      <c r="AD4" s="49"/>
      <c r="AE4" s="50"/>
    </row>
    <row r="5" spans="1:31" s="64" customFormat="1" ht="182.25" customHeight="1" thickBot="1" thickTop="1">
      <c r="A5" s="51" t="s">
        <v>10</v>
      </c>
      <c r="B5" s="52" t="s">
        <v>17</v>
      </c>
      <c r="C5" s="53" t="s">
        <v>30</v>
      </c>
      <c r="D5" s="54" t="s">
        <v>15</v>
      </c>
      <c r="E5" s="54" t="s">
        <v>19</v>
      </c>
      <c r="F5" s="54" t="s">
        <v>20</v>
      </c>
      <c r="G5" s="55" t="s">
        <v>11</v>
      </c>
      <c r="H5" s="56" t="s">
        <v>186</v>
      </c>
      <c r="I5" s="57" t="s">
        <v>187</v>
      </c>
      <c r="J5" s="57" t="s">
        <v>188</v>
      </c>
      <c r="K5" s="57" t="s">
        <v>189</v>
      </c>
      <c r="L5" s="57" t="s">
        <v>190</v>
      </c>
      <c r="M5" s="58" t="s">
        <v>191</v>
      </c>
      <c r="N5" s="59" t="s">
        <v>192</v>
      </c>
      <c r="O5" s="56" t="s">
        <v>12</v>
      </c>
      <c r="P5" s="60" t="s">
        <v>16</v>
      </c>
      <c r="Q5" s="56" t="s">
        <v>12</v>
      </c>
      <c r="R5" s="60" t="s">
        <v>16</v>
      </c>
      <c r="S5" s="56" t="s">
        <v>12</v>
      </c>
      <c r="T5" s="60" t="s">
        <v>16</v>
      </c>
      <c r="U5" s="56" t="s">
        <v>12</v>
      </c>
      <c r="V5" s="60" t="s">
        <v>16</v>
      </c>
      <c r="W5" s="56" t="s">
        <v>12</v>
      </c>
      <c r="X5" s="61" t="s">
        <v>16</v>
      </c>
      <c r="Y5" s="62" t="s">
        <v>12</v>
      </c>
      <c r="Z5" s="61" t="s">
        <v>16</v>
      </c>
      <c r="AA5" s="63" t="s">
        <v>18</v>
      </c>
      <c r="AB5" s="63" t="s">
        <v>21</v>
      </c>
      <c r="AC5" s="63" t="s">
        <v>22</v>
      </c>
      <c r="AD5" s="63" t="s">
        <v>28</v>
      </c>
      <c r="AE5" s="63" t="s">
        <v>27</v>
      </c>
    </row>
    <row r="6" spans="1:31" s="68" customFormat="1" ht="15.75" thickBot="1" thickTop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6">
        <v>15</v>
      </c>
      <c r="P6" s="67">
        <v>16</v>
      </c>
      <c r="Q6" s="66">
        <v>17</v>
      </c>
      <c r="R6" s="67">
        <v>18</v>
      </c>
      <c r="S6" s="66">
        <v>19</v>
      </c>
      <c r="T6" s="67">
        <v>20</v>
      </c>
      <c r="U6" s="66">
        <v>21</v>
      </c>
      <c r="V6" s="67">
        <v>22</v>
      </c>
      <c r="W6" s="66">
        <v>23</v>
      </c>
      <c r="X6" s="67">
        <v>24</v>
      </c>
      <c r="Y6" s="66">
        <v>25</v>
      </c>
      <c r="Z6" s="67">
        <v>26</v>
      </c>
      <c r="AA6" s="67">
        <v>27</v>
      </c>
      <c r="AB6" s="67">
        <v>28</v>
      </c>
      <c r="AC6" s="67">
        <v>29</v>
      </c>
      <c r="AD6" s="67">
        <v>30</v>
      </c>
      <c r="AE6" s="67">
        <v>31</v>
      </c>
    </row>
    <row r="7" spans="1:32" s="5" customFormat="1" ht="16.5" customHeight="1" thickBot="1" thickTop="1">
      <c r="A7" s="69" t="s">
        <v>153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1"/>
    </row>
    <row r="8" spans="1:31" ht="16.5" customHeight="1" thickTop="1">
      <c r="A8" s="70">
        <v>1</v>
      </c>
      <c r="B8" s="71" t="s">
        <v>182</v>
      </c>
      <c r="C8" s="72" t="s">
        <v>174</v>
      </c>
      <c r="D8" s="73">
        <v>2</v>
      </c>
      <c r="E8" s="74"/>
      <c r="F8" s="75" t="s">
        <v>35</v>
      </c>
      <c r="G8" s="76">
        <v>30</v>
      </c>
      <c r="H8" s="77"/>
      <c r="I8" s="77"/>
      <c r="J8" s="78"/>
      <c r="K8" s="77"/>
      <c r="L8" s="77">
        <v>30</v>
      </c>
      <c r="M8" s="77"/>
      <c r="N8" s="77"/>
      <c r="O8" s="79"/>
      <c r="P8" s="80">
        <v>30</v>
      </c>
      <c r="Q8" s="81"/>
      <c r="R8" s="82"/>
      <c r="S8" s="83"/>
      <c r="T8" s="84"/>
      <c r="U8" s="79"/>
      <c r="V8" s="80"/>
      <c r="W8" s="81"/>
      <c r="X8" s="82"/>
      <c r="Y8" s="83"/>
      <c r="Z8" s="84"/>
      <c r="AA8" s="85">
        <v>2</v>
      </c>
      <c r="AB8" s="86">
        <v>1</v>
      </c>
      <c r="AC8" s="87">
        <v>1</v>
      </c>
      <c r="AD8" s="88">
        <v>1</v>
      </c>
      <c r="AE8" s="89"/>
    </row>
    <row r="9" spans="1:31" ht="16.5" customHeight="1">
      <c r="A9" s="70">
        <v>2</v>
      </c>
      <c r="B9" s="71" t="s">
        <v>33</v>
      </c>
      <c r="C9" s="72" t="s">
        <v>175</v>
      </c>
      <c r="D9" s="90"/>
      <c r="E9" s="91"/>
      <c r="F9" s="75" t="s">
        <v>35</v>
      </c>
      <c r="G9" s="76">
        <v>30</v>
      </c>
      <c r="H9" s="92"/>
      <c r="I9" s="77">
        <v>30</v>
      </c>
      <c r="J9" s="78"/>
      <c r="K9" s="77"/>
      <c r="L9" s="77"/>
      <c r="M9" s="77"/>
      <c r="N9" s="77"/>
      <c r="O9" s="79"/>
      <c r="P9" s="80">
        <v>30</v>
      </c>
      <c r="Q9" s="79"/>
      <c r="R9" s="93"/>
      <c r="S9" s="79"/>
      <c r="T9" s="84"/>
      <c r="U9" s="79"/>
      <c r="V9" s="80"/>
      <c r="W9" s="79"/>
      <c r="X9" s="94"/>
      <c r="Y9" s="79"/>
      <c r="Z9" s="84"/>
      <c r="AA9" s="95"/>
      <c r="AB9" s="96"/>
      <c r="AC9" s="84"/>
      <c r="AD9" s="88"/>
      <c r="AE9" s="97"/>
    </row>
    <row r="10" spans="1:31" ht="16.5" customHeight="1">
      <c r="A10" s="70">
        <v>3</v>
      </c>
      <c r="B10" s="11" t="s">
        <v>166</v>
      </c>
      <c r="C10" s="72" t="s">
        <v>132</v>
      </c>
      <c r="D10" s="97">
        <v>1</v>
      </c>
      <c r="E10" s="98"/>
      <c r="F10" s="98" t="s">
        <v>35</v>
      </c>
      <c r="G10" s="76">
        <v>5</v>
      </c>
      <c r="H10" s="79">
        <v>5</v>
      </c>
      <c r="I10" s="77"/>
      <c r="J10" s="78"/>
      <c r="K10" s="77"/>
      <c r="L10" s="77"/>
      <c r="M10" s="77"/>
      <c r="N10" s="77"/>
      <c r="O10" s="79">
        <v>5</v>
      </c>
      <c r="P10" s="80"/>
      <c r="Q10" s="79"/>
      <c r="R10" s="80"/>
      <c r="S10" s="79"/>
      <c r="T10" s="80"/>
      <c r="U10" s="79"/>
      <c r="V10" s="80"/>
      <c r="W10" s="79"/>
      <c r="X10" s="80"/>
      <c r="Y10" s="79"/>
      <c r="Z10" s="80"/>
      <c r="AA10" s="95"/>
      <c r="AB10" s="99">
        <v>0.5</v>
      </c>
      <c r="AC10" s="95">
        <v>0.5</v>
      </c>
      <c r="AD10" s="95">
        <v>0.5</v>
      </c>
      <c r="AE10" s="95"/>
    </row>
    <row r="11" spans="1:31" ht="16.5" customHeight="1">
      <c r="A11" s="70">
        <v>4</v>
      </c>
      <c r="B11" s="100" t="s">
        <v>32</v>
      </c>
      <c r="C11" s="101" t="s">
        <v>123</v>
      </c>
      <c r="D11" s="102">
        <v>2</v>
      </c>
      <c r="E11" s="103"/>
      <c r="F11" s="103" t="s">
        <v>35</v>
      </c>
      <c r="G11" s="76">
        <v>30</v>
      </c>
      <c r="H11" s="104"/>
      <c r="I11" s="105"/>
      <c r="J11" s="78"/>
      <c r="K11" s="105">
        <v>30</v>
      </c>
      <c r="L11" s="105"/>
      <c r="M11" s="105"/>
      <c r="N11" s="105"/>
      <c r="O11" s="104"/>
      <c r="P11" s="93">
        <v>30</v>
      </c>
      <c r="Q11" s="104"/>
      <c r="R11" s="93"/>
      <c r="S11" s="104"/>
      <c r="T11" s="93"/>
      <c r="U11" s="104"/>
      <c r="V11" s="93"/>
      <c r="W11" s="104"/>
      <c r="X11" s="93"/>
      <c r="Y11" s="104"/>
      <c r="Z11" s="93"/>
      <c r="AA11" s="95"/>
      <c r="AB11" s="99">
        <v>1</v>
      </c>
      <c r="AC11" s="95">
        <v>1</v>
      </c>
      <c r="AD11" s="95">
        <v>1</v>
      </c>
      <c r="AE11" s="95"/>
    </row>
    <row r="12" spans="1:31" ht="16.5" customHeight="1">
      <c r="A12" s="70">
        <v>5</v>
      </c>
      <c r="B12" s="12" t="s">
        <v>183</v>
      </c>
      <c r="C12" s="106" t="s">
        <v>176</v>
      </c>
      <c r="D12" s="102">
        <v>2</v>
      </c>
      <c r="E12" s="103"/>
      <c r="F12" s="103" t="s">
        <v>34</v>
      </c>
      <c r="G12" s="76">
        <v>30</v>
      </c>
      <c r="H12" s="104"/>
      <c r="I12" s="105"/>
      <c r="J12" s="78"/>
      <c r="K12" s="105"/>
      <c r="L12" s="105">
        <v>30</v>
      </c>
      <c r="M12" s="105"/>
      <c r="N12" s="105"/>
      <c r="O12" s="104"/>
      <c r="P12" s="93"/>
      <c r="Q12" s="104"/>
      <c r="R12" s="77">
        <v>30</v>
      </c>
      <c r="S12" s="107"/>
      <c r="T12" s="93"/>
      <c r="U12" s="104"/>
      <c r="V12" s="93"/>
      <c r="W12" s="104"/>
      <c r="X12" s="93"/>
      <c r="Y12" s="104"/>
      <c r="Z12" s="93"/>
      <c r="AA12" s="95">
        <v>2</v>
      </c>
      <c r="AB12" s="99">
        <v>1</v>
      </c>
      <c r="AC12" s="95">
        <v>1</v>
      </c>
      <c r="AD12" s="95">
        <v>1</v>
      </c>
      <c r="AE12" s="95"/>
    </row>
    <row r="13" spans="1:31" ht="16.5" customHeight="1">
      <c r="A13" s="70">
        <v>6</v>
      </c>
      <c r="B13" s="12" t="s">
        <v>33</v>
      </c>
      <c r="C13" s="101" t="s">
        <v>177</v>
      </c>
      <c r="D13" s="102"/>
      <c r="E13" s="103"/>
      <c r="F13" s="103" t="s">
        <v>34</v>
      </c>
      <c r="G13" s="76">
        <v>30</v>
      </c>
      <c r="H13" s="104"/>
      <c r="I13" s="105">
        <v>30</v>
      </c>
      <c r="J13" s="78"/>
      <c r="K13" s="105"/>
      <c r="L13" s="105"/>
      <c r="M13" s="105"/>
      <c r="N13" s="105"/>
      <c r="O13" s="104"/>
      <c r="P13" s="93"/>
      <c r="Q13" s="104"/>
      <c r="R13" s="108">
        <v>30</v>
      </c>
      <c r="S13" s="104"/>
      <c r="T13" s="93"/>
      <c r="U13" s="104"/>
      <c r="V13" s="93"/>
      <c r="W13" s="104"/>
      <c r="X13" s="93"/>
      <c r="Y13" s="104"/>
      <c r="Z13" s="93"/>
      <c r="AA13" s="95"/>
      <c r="AB13" s="99"/>
      <c r="AC13" s="95"/>
      <c r="AD13" s="95"/>
      <c r="AE13" s="95"/>
    </row>
    <row r="14" spans="1:32" ht="16.5" customHeight="1">
      <c r="A14" s="70">
        <v>7</v>
      </c>
      <c r="B14" s="100" t="s">
        <v>184</v>
      </c>
      <c r="C14" s="109" t="s">
        <v>178</v>
      </c>
      <c r="D14" s="102">
        <v>2</v>
      </c>
      <c r="E14" s="103"/>
      <c r="F14" s="103" t="s">
        <v>37</v>
      </c>
      <c r="G14" s="76">
        <v>30</v>
      </c>
      <c r="H14" s="104"/>
      <c r="I14" s="105"/>
      <c r="J14" s="77"/>
      <c r="K14" s="105"/>
      <c r="L14" s="105">
        <v>30</v>
      </c>
      <c r="M14" s="105"/>
      <c r="N14" s="105"/>
      <c r="O14" s="104"/>
      <c r="P14" s="93"/>
      <c r="Q14" s="104"/>
      <c r="R14" s="93"/>
      <c r="S14" s="104"/>
      <c r="T14" s="93">
        <v>30</v>
      </c>
      <c r="U14" s="104"/>
      <c r="V14" s="93"/>
      <c r="W14" s="104"/>
      <c r="X14" s="93"/>
      <c r="Y14" s="104"/>
      <c r="Z14" s="93"/>
      <c r="AA14" s="95">
        <v>2</v>
      </c>
      <c r="AB14" s="99">
        <v>1</v>
      </c>
      <c r="AC14" s="95">
        <v>1</v>
      </c>
      <c r="AD14" s="95">
        <v>1</v>
      </c>
      <c r="AE14" s="95"/>
      <c r="AF14" s="3"/>
    </row>
    <row r="15" spans="1:31" ht="16.5" customHeight="1">
      <c r="A15" s="110">
        <v>8</v>
      </c>
      <c r="B15" s="12" t="s">
        <v>131</v>
      </c>
      <c r="C15" s="72" t="s">
        <v>133</v>
      </c>
      <c r="D15" s="102">
        <v>1</v>
      </c>
      <c r="E15" s="103"/>
      <c r="F15" s="103" t="s">
        <v>37</v>
      </c>
      <c r="G15" s="76">
        <v>5</v>
      </c>
      <c r="H15" s="104">
        <v>5</v>
      </c>
      <c r="I15" s="105"/>
      <c r="J15" s="77"/>
      <c r="K15" s="105"/>
      <c r="L15" s="105"/>
      <c r="M15" s="105"/>
      <c r="N15" s="105"/>
      <c r="O15" s="104"/>
      <c r="P15" s="93"/>
      <c r="Q15" s="104"/>
      <c r="R15" s="93"/>
      <c r="S15" s="104">
        <v>5</v>
      </c>
      <c r="T15" s="93"/>
      <c r="U15" s="104"/>
      <c r="V15" s="93"/>
      <c r="W15" s="104"/>
      <c r="X15" s="93"/>
      <c r="Y15" s="104"/>
      <c r="Z15" s="93"/>
      <c r="AA15" s="95"/>
      <c r="AB15" s="99">
        <v>0.5</v>
      </c>
      <c r="AC15" s="95">
        <v>0.5</v>
      </c>
      <c r="AD15" s="95">
        <v>0.5</v>
      </c>
      <c r="AE15" s="95"/>
    </row>
    <row r="16" spans="1:31" ht="16.5" customHeight="1" thickBot="1">
      <c r="A16" s="110">
        <v>9</v>
      </c>
      <c r="B16" s="12" t="s">
        <v>185</v>
      </c>
      <c r="C16" s="72" t="s">
        <v>179</v>
      </c>
      <c r="D16" s="102">
        <v>2</v>
      </c>
      <c r="E16" s="103" t="s">
        <v>36</v>
      </c>
      <c r="F16" s="103"/>
      <c r="G16" s="76">
        <v>30</v>
      </c>
      <c r="H16" s="104"/>
      <c r="I16" s="105"/>
      <c r="J16" s="78"/>
      <c r="K16" s="105"/>
      <c r="L16" s="105">
        <v>30</v>
      </c>
      <c r="M16" s="105"/>
      <c r="N16" s="105"/>
      <c r="O16" s="104"/>
      <c r="P16" s="93"/>
      <c r="Q16" s="104"/>
      <c r="R16" s="93"/>
      <c r="S16" s="104"/>
      <c r="T16" s="93"/>
      <c r="U16" s="104"/>
      <c r="V16" s="93">
        <v>30</v>
      </c>
      <c r="W16" s="104"/>
      <c r="X16" s="93"/>
      <c r="Y16" s="104"/>
      <c r="Z16" s="93"/>
      <c r="AA16" s="95">
        <v>2</v>
      </c>
      <c r="AB16" s="99">
        <v>1</v>
      </c>
      <c r="AC16" s="95">
        <v>1</v>
      </c>
      <c r="AD16" s="95">
        <v>1</v>
      </c>
      <c r="AE16" s="95"/>
    </row>
    <row r="17" spans="1:32" s="3" customFormat="1" ht="16.5" customHeight="1" thickBot="1" thickTop="1">
      <c r="A17" s="111" t="s">
        <v>11</v>
      </c>
      <c r="B17" s="112"/>
      <c r="C17" s="113"/>
      <c r="D17" s="114">
        <f>SUM(D8:D16)</f>
        <v>12</v>
      </c>
      <c r="E17" s="115"/>
      <c r="F17" s="115"/>
      <c r="G17" s="114">
        <f aca="true" t="shared" si="0" ref="G17:AE17">SUM(G8:G16)</f>
        <v>220</v>
      </c>
      <c r="H17" s="116">
        <f t="shared" si="0"/>
        <v>10</v>
      </c>
      <c r="I17" s="116">
        <f t="shared" si="0"/>
        <v>60</v>
      </c>
      <c r="J17" s="116">
        <f t="shared" si="0"/>
        <v>0</v>
      </c>
      <c r="K17" s="116">
        <f t="shared" si="0"/>
        <v>30</v>
      </c>
      <c r="L17" s="116">
        <f t="shared" si="0"/>
        <v>120</v>
      </c>
      <c r="M17" s="116">
        <f t="shared" si="0"/>
        <v>0</v>
      </c>
      <c r="N17" s="116">
        <f t="shared" si="0"/>
        <v>0</v>
      </c>
      <c r="O17" s="116">
        <f t="shared" si="0"/>
        <v>5</v>
      </c>
      <c r="P17" s="116">
        <f t="shared" si="0"/>
        <v>90</v>
      </c>
      <c r="Q17" s="116">
        <f t="shared" si="0"/>
        <v>0</v>
      </c>
      <c r="R17" s="116">
        <f t="shared" si="0"/>
        <v>60</v>
      </c>
      <c r="S17" s="116">
        <f t="shared" si="0"/>
        <v>5</v>
      </c>
      <c r="T17" s="116">
        <f t="shared" si="0"/>
        <v>30</v>
      </c>
      <c r="U17" s="116">
        <f t="shared" si="0"/>
        <v>0</v>
      </c>
      <c r="V17" s="116">
        <f t="shared" si="0"/>
        <v>30</v>
      </c>
      <c r="W17" s="116">
        <f t="shared" si="0"/>
        <v>0</v>
      </c>
      <c r="X17" s="116">
        <f t="shared" si="0"/>
        <v>0</v>
      </c>
      <c r="Y17" s="116">
        <f t="shared" si="0"/>
        <v>0</v>
      </c>
      <c r="Z17" s="116">
        <f t="shared" si="0"/>
        <v>0</v>
      </c>
      <c r="AA17" s="116">
        <f t="shared" si="0"/>
        <v>8</v>
      </c>
      <c r="AB17" s="116">
        <f t="shared" si="0"/>
        <v>6</v>
      </c>
      <c r="AC17" s="116">
        <f t="shared" si="0"/>
        <v>6</v>
      </c>
      <c r="AD17" s="116">
        <f t="shared" si="0"/>
        <v>6</v>
      </c>
      <c r="AE17" s="116">
        <f t="shared" si="0"/>
        <v>0</v>
      </c>
      <c r="AF17" s="1"/>
    </row>
    <row r="18" spans="1:31" ht="16.5" customHeight="1" thickBot="1" thickTop="1">
      <c r="A18" s="117" t="s">
        <v>125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</row>
    <row r="19" spans="1:31" ht="16.5" customHeight="1" thickTop="1">
      <c r="A19" s="120">
        <v>1</v>
      </c>
      <c r="B19" s="121" t="s">
        <v>39</v>
      </c>
      <c r="C19" s="72" t="s">
        <v>40</v>
      </c>
      <c r="D19" s="122">
        <v>5</v>
      </c>
      <c r="E19" s="123" t="s">
        <v>34</v>
      </c>
      <c r="F19" s="123"/>
      <c r="G19" s="124">
        <f>H19+I19+J19+K19+L19+M19+N19</f>
        <v>50</v>
      </c>
      <c r="H19" s="125">
        <v>20</v>
      </c>
      <c r="I19" s="125"/>
      <c r="J19" s="126"/>
      <c r="K19" s="126">
        <v>30</v>
      </c>
      <c r="L19" s="127"/>
      <c r="M19" s="127"/>
      <c r="N19" s="127"/>
      <c r="O19" s="128"/>
      <c r="P19" s="129"/>
      <c r="Q19" s="128">
        <v>20</v>
      </c>
      <c r="R19" s="129">
        <v>30</v>
      </c>
      <c r="S19" s="128"/>
      <c r="T19" s="129"/>
      <c r="U19" s="128"/>
      <c r="V19" s="129"/>
      <c r="W19" s="128"/>
      <c r="X19" s="129"/>
      <c r="Y19" s="128"/>
      <c r="Z19" s="129"/>
      <c r="AA19" s="130"/>
      <c r="AB19" s="131">
        <v>2.5</v>
      </c>
      <c r="AC19" s="132"/>
      <c r="AD19" s="132">
        <v>5</v>
      </c>
      <c r="AE19" s="132"/>
    </row>
    <row r="20" spans="1:31" ht="16.5" customHeight="1">
      <c r="A20" s="133">
        <v>2</v>
      </c>
      <c r="B20" s="134" t="s">
        <v>41</v>
      </c>
      <c r="C20" s="135" t="s">
        <v>42</v>
      </c>
      <c r="D20" s="136">
        <v>5</v>
      </c>
      <c r="E20" s="123" t="s">
        <v>35</v>
      </c>
      <c r="F20" s="123"/>
      <c r="G20" s="124">
        <f>H20+I20+J20+K20+L20+M20+N20</f>
        <v>60</v>
      </c>
      <c r="H20" s="125">
        <v>30</v>
      </c>
      <c r="I20" s="125">
        <v>30</v>
      </c>
      <c r="J20" s="137"/>
      <c r="K20" s="125"/>
      <c r="L20" s="138"/>
      <c r="M20" s="138"/>
      <c r="N20" s="138"/>
      <c r="O20" s="139">
        <v>30</v>
      </c>
      <c r="P20" s="140">
        <v>30</v>
      </c>
      <c r="Q20" s="139"/>
      <c r="R20" s="140"/>
      <c r="S20" s="139"/>
      <c r="T20" s="140"/>
      <c r="U20" s="139"/>
      <c r="V20" s="140"/>
      <c r="W20" s="139"/>
      <c r="X20" s="140"/>
      <c r="Y20" s="139"/>
      <c r="Z20" s="140"/>
      <c r="AA20" s="141"/>
      <c r="AB20" s="142">
        <v>2.5</v>
      </c>
      <c r="AC20" s="143">
        <v>5</v>
      </c>
      <c r="AD20" s="143"/>
      <c r="AE20" s="143"/>
    </row>
    <row r="21" spans="1:31" ht="16.5" customHeight="1">
      <c r="A21" s="144">
        <v>3</v>
      </c>
      <c r="B21" s="134" t="s">
        <v>43</v>
      </c>
      <c r="C21" s="145" t="s">
        <v>44</v>
      </c>
      <c r="D21" s="136">
        <v>4</v>
      </c>
      <c r="E21" s="123" t="s">
        <v>35</v>
      </c>
      <c r="F21" s="123"/>
      <c r="G21" s="124">
        <v>45</v>
      </c>
      <c r="H21" s="125">
        <v>15</v>
      </c>
      <c r="I21" s="125">
        <v>30</v>
      </c>
      <c r="J21" s="137"/>
      <c r="K21" s="125"/>
      <c r="L21" s="138"/>
      <c r="M21" s="138"/>
      <c r="N21" s="138"/>
      <c r="O21" s="139">
        <v>15</v>
      </c>
      <c r="P21" s="140">
        <v>30</v>
      </c>
      <c r="Q21" s="139"/>
      <c r="R21" s="140"/>
      <c r="S21" s="139"/>
      <c r="T21" s="140"/>
      <c r="U21" s="139"/>
      <c r="V21" s="140"/>
      <c r="W21" s="139"/>
      <c r="X21" s="140"/>
      <c r="Y21" s="139"/>
      <c r="Z21" s="140"/>
      <c r="AA21" s="141"/>
      <c r="AB21" s="142">
        <v>2</v>
      </c>
      <c r="AC21" s="143">
        <v>2</v>
      </c>
      <c r="AD21" s="143">
        <v>2</v>
      </c>
      <c r="AE21" s="143"/>
    </row>
    <row r="22" spans="1:31" ht="16.5" customHeight="1">
      <c r="A22" s="133">
        <v>4</v>
      </c>
      <c r="B22" s="146" t="s">
        <v>45</v>
      </c>
      <c r="C22" s="147" t="s">
        <v>180</v>
      </c>
      <c r="D22" s="136">
        <v>3</v>
      </c>
      <c r="E22" s="148"/>
      <c r="F22" s="149" t="s">
        <v>35</v>
      </c>
      <c r="G22" s="124">
        <v>30</v>
      </c>
      <c r="H22" s="125">
        <v>10</v>
      </c>
      <c r="I22" s="125"/>
      <c r="J22" s="125"/>
      <c r="K22" s="150">
        <v>20</v>
      </c>
      <c r="L22" s="138"/>
      <c r="M22" s="138"/>
      <c r="N22" s="138"/>
      <c r="O22" s="139">
        <v>10</v>
      </c>
      <c r="P22" s="140">
        <v>20</v>
      </c>
      <c r="Q22" s="139"/>
      <c r="R22" s="140"/>
      <c r="S22" s="139"/>
      <c r="T22" s="140"/>
      <c r="U22" s="139"/>
      <c r="V22" s="140"/>
      <c r="W22" s="139"/>
      <c r="X22" s="140"/>
      <c r="Y22" s="139"/>
      <c r="Z22" s="140"/>
      <c r="AA22" s="151"/>
      <c r="AB22" s="152">
        <v>1.5</v>
      </c>
      <c r="AC22" s="143"/>
      <c r="AD22" s="143">
        <v>3</v>
      </c>
      <c r="AE22" s="143"/>
    </row>
    <row r="23" spans="1:31" ht="16.5" customHeight="1">
      <c r="A23" s="136">
        <v>5</v>
      </c>
      <c r="B23" s="153" t="s">
        <v>46</v>
      </c>
      <c r="C23" s="135" t="s">
        <v>47</v>
      </c>
      <c r="D23" s="136">
        <v>2</v>
      </c>
      <c r="E23" s="148"/>
      <c r="F23" s="149" t="s">
        <v>35</v>
      </c>
      <c r="G23" s="124">
        <v>30</v>
      </c>
      <c r="H23" s="125">
        <v>30</v>
      </c>
      <c r="I23" s="125"/>
      <c r="J23" s="125"/>
      <c r="K23" s="150"/>
      <c r="L23" s="138"/>
      <c r="M23" s="138"/>
      <c r="N23" s="138"/>
      <c r="O23" s="139">
        <v>30</v>
      </c>
      <c r="P23" s="140"/>
      <c r="Q23" s="139"/>
      <c r="R23" s="140"/>
      <c r="S23" s="139"/>
      <c r="T23" s="140"/>
      <c r="U23" s="139"/>
      <c r="V23" s="140"/>
      <c r="W23" s="139"/>
      <c r="X23" s="140"/>
      <c r="Y23" s="139"/>
      <c r="Z23" s="140"/>
      <c r="AA23" s="141"/>
      <c r="AB23" s="142">
        <v>1</v>
      </c>
      <c r="AC23" s="143">
        <v>2</v>
      </c>
      <c r="AD23" s="143"/>
      <c r="AE23" s="143"/>
    </row>
    <row r="24" spans="1:32" ht="16.5" customHeight="1">
      <c r="A24" s="136">
        <v>6</v>
      </c>
      <c r="B24" s="154" t="s">
        <v>53</v>
      </c>
      <c r="C24" s="155" t="s">
        <v>161</v>
      </c>
      <c r="D24" s="136">
        <v>2</v>
      </c>
      <c r="E24" s="123" t="s">
        <v>35</v>
      </c>
      <c r="F24" s="123"/>
      <c r="G24" s="124">
        <f>H24+I24+J24+K24+L24+M24+N24</f>
        <v>30</v>
      </c>
      <c r="H24" s="125">
        <v>15</v>
      </c>
      <c r="I24" s="125"/>
      <c r="J24" s="125"/>
      <c r="K24" s="125">
        <v>15</v>
      </c>
      <c r="L24" s="138"/>
      <c r="M24" s="138"/>
      <c r="N24" s="138"/>
      <c r="O24" s="139">
        <v>15</v>
      </c>
      <c r="P24" s="140">
        <v>15</v>
      </c>
      <c r="Q24" s="139"/>
      <c r="R24" s="140"/>
      <c r="S24" s="139"/>
      <c r="T24" s="140"/>
      <c r="U24" s="139"/>
      <c r="V24" s="140"/>
      <c r="W24" s="139"/>
      <c r="X24" s="140"/>
      <c r="Y24" s="139"/>
      <c r="Z24" s="140"/>
      <c r="AA24" s="151"/>
      <c r="AB24" s="152">
        <v>1</v>
      </c>
      <c r="AC24" s="143"/>
      <c r="AD24" s="143">
        <v>2</v>
      </c>
      <c r="AE24" s="143"/>
      <c r="AF24" s="3"/>
    </row>
    <row r="25" spans="1:31" ht="16.5" customHeight="1">
      <c r="A25" s="144">
        <v>7</v>
      </c>
      <c r="B25" s="156" t="s">
        <v>134</v>
      </c>
      <c r="C25" s="157" t="s">
        <v>158</v>
      </c>
      <c r="D25" s="136">
        <v>4</v>
      </c>
      <c r="E25" s="123" t="s">
        <v>35</v>
      </c>
      <c r="F25" s="123"/>
      <c r="G25" s="124">
        <v>45</v>
      </c>
      <c r="H25" s="125">
        <v>15</v>
      </c>
      <c r="I25" s="125"/>
      <c r="J25" s="125"/>
      <c r="K25" s="125">
        <v>30</v>
      </c>
      <c r="L25" s="138"/>
      <c r="M25" s="138"/>
      <c r="N25" s="138"/>
      <c r="O25" s="139">
        <v>15</v>
      </c>
      <c r="P25" s="140">
        <v>30</v>
      </c>
      <c r="Q25" s="139"/>
      <c r="R25" s="140"/>
      <c r="S25" s="139"/>
      <c r="T25" s="140"/>
      <c r="U25" s="139"/>
      <c r="V25" s="140"/>
      <c r="W25" s="139"/>
      <c r="X25" s="140"/>
      <c r="Y25" s="139"/>
      <c r="Z25" s="140"/>
      <c r="AA25" s="141"/>
      <c r="AB25" s="142">
        <v>2</v>
      </c>
      <c r="AC25" s="143"/>
      <c r="AD25" s="143">
        <v>4</v>
      </c>
      <c r="AE25" s="143"/>
    </row>
    <row r="26" spans="1:31" ht="16.5" customHeight="1">
      <c r="A26" s="133">
        <v>8</v>
      </c>
      <c r="B26" s="158" t="s">
        <v>167</v>
      </c>
      <c r="C26" s="157" t="s">
        <v>159</v>
      </c>
      <c r="D26" s="136">
        <v>4</v>
      </c>
      <c r="E26" s="123" t="s">
        <v>35</v>
      </c>
      <c r="F26" s="123"/>
      <c r="G26" s="124">
        <v>45</v>
      </c>
      <c r="H26" s="125">
        <v>15</v>
      </c>
      <c r="I26" s="125"/>
      <c r="J26" s="125"/>
      <c r="K26" s="125">
        <v>30</v>
      </c>
      <c r="L26" s="138"/>
      <c r="M26" s="138"/>
      <c r="N26" s="138"/>
      <c r="O26" s="139">
        <v>15</v>
      </c>
      <c r="P26" s="140">
        <v>30</v>
      </c>
      <c r="Q26" s="139"/>
      <c r="R26" s="140"/>
      <c r="S26" s="139"/>
      <c r="T26" s="140"/>
      <c r="U26" s="139"/>
      <c r="V26" s="140"/>
      <c r="W26" s="139"/>
      <c r="X26" s="140"/>
      <c r="Y26" s="139"/>
      <c r="Z26" s="140"/>
      <c r="AA26" s="151"/>
      <c r="AB26" s="152">
        <v>2</v>
      </c>
      <c r="AC26" s="143"/>
      <c r="AD26" s="143">
        <v>4</v>
      </c>
      <c r="AE26" s="143"/>
    </row>
    <row r="27" spans="1:31" ht="16.5" customHeight="1">
      <c r="A27" s="136">
        <v>9</v>
      </c>
      <c r="B27" s="134" t="s">
        <v>48</v>
      </c>
      <c r="C27" s="135" t="s">
        <v>49</v>
      </c>
      <c r="D27" s="136">
        <v>4</v>
      </c>
      <c r="E27" s="123" t="s">
        <v>34</v>
      </c>
      <c r="F27" s="123"/>
      <c r="G27" s="124">
        <v>45</v>
      </c>
      <c r="H27" s="125">
        <v>15</v>
      </c>
      <c r="I27" s="125">
        <v>30</v>
      </c>
      <c r="J27" s="137"/>
      <c r="K27" s="125"/>
      <c r="L27" s="138"/>
      <c r="M27" s="138"/>
      <c r="N27" s="138"/>
      <c r="O27" s="139"/>
      <c r="P27" s="140"/>
      <c r="Q27" s="139">
        <v>15</v>
      </c>
      <c r="R27" s="140">
        <v>30</v>
      </c>
      <c r="S27" s="139"/>
      <c r="T27" s="140"/>
      <c r="U27" s="139"/>
      <c r="V27" s="140"/>
      <c r="W27" s="139"/>
      <c r="X27" s="140"/>
      <c r="Y27" s="139"/>
      <c r="Z27" s="140"/>
      <c r="AA27" s="151"/>
      <c r="AB27" s="152">
        <v>2</v>
      </c>
      <c r="AC27" s="143">
        <v>4</v>
      </c>
      <c r="AD27" s="143"/>
      <c r="AE27" s="143"/>
    </row>
    <row r="28" spans="1:31" ht="16.5" customHeight="1">
      <c r="A28" s="136">
        <v>10</v>
      </c>
      <c r="B28" s="146" t="s">
        <v>52</v>
      </c>
      <c r="C28" s="159" t="s">
        <v>160</v>
      </c>
      <c r="D28" s="136">
        <v>4</v>
      </c>
      <c r="E28" s="148" t="s">
        <v>34</v>
      </c>
      <c r="F28" s="149"/>
      <c r="G28" s="124">
        <v>45</v>
      </c>
      <c r="H28" s="150">
        <v>15</v>
      </c>
      <c r="I28" s="150"/>
      <c r="J28" s="150"/>
      <c r="K28" s="150">
        <v>30</v>
      </c>
      <c r="L28" s="138"/>
      <c r="M28" s="138"/>
      <c r="N28" s="138"/>
      <c r="O28" s="139"/>
      <c r="P28" s="140"/>
      <c r="Q28" s="139">
        <v>15</v>
      </c>
      <c r="R28" s="140">
        <v>30</v>
      </c>
      <c r="S28" s="139"/>
      <c r="T28" s="140"/>
      <c r="U28" s="139"/>
      <c r="V28" s="140"/>
      <c r="W28" s="139"/>
      <c r="X28" s="140"/>
      <c r="Y28" s="139"/>
      <c r="Z28" s="140"/>
      <c r="AA28" s="151"/>
      <c r="AB28" s="152">
        <v>2</v>
      </c>
      <c r="AC28" s="143">
        <v>4</v>
      </c>
      <c r="AD28" s="143"/>
      <c r="AE28" s="143"/>
    </row>
    <row r="29" spans="1:31" ht="16.5" customHeight="1" thickBot="1">
      <c r="A29" s="136">
        <v>11</v>
      </c>
      <c r="B29" s="160" t="s">
        <v>50</v>
      </c>
      <c r="C29" s="161" t="s">
        <v>51</v>
      </c>
      <c r="D29" s="162">
        <v>3</v>
      </c>
      <c r="E29" s="163"/>
      <c r="F29" s="149" t="s">
        <v>37</v>
      </c>
      <c r="G29" s="164">
        <v>30</v>
      </c>
      <c r="H29" s="150"/>
      <c r="I29" s="150"/>
      <c r="J29" s="150"/>
      <c r="K29" s="150">
        <v>30</v>
      </c>
      <c r="L29" s="165"/>
      <c r="M29" s="165"/>
      <c r="N29" s="165"/>
      <c r="O29" s="166"/>
      <c r="P29" s="167"/>
      <c r="Q29" s="166"/>
      <c r="R29" s="167"/>
      <c r="S29" s="166"/>
      <c r="T29" s="168">
        <v>30</v>
      </c>
      <c r="U29" s="166"/>
      <c r="V29" s="168"/>
      <c r="W29" s="166"/>
      <c r="X29" s="168"/>
      <c r="Y29" s="166"/>
      <c r="Z29" s="168"/>
      <c r="AA29" s="141"/>
      <c r="AB29" s="169">
        <v>1.5</v>
      </c>
      <c r="AC29" s="143">
        <v>1.5</v>
      </c>
      <c r="AD29" s="143">
        <v>1.5</v>
      </c>
      <c r="AE29" s="143"/>
    </row>
    <row r="30" spans="1:39" s="3" customFormat="1" ht="16.5" customHeight="1" thickBot="1" thickTop="1">
      <c r="A30" s="170" t="s">
        <v>11</v>
      </c>
      <c r="B30" s="171"/>
      <c r="C30" s="172"/>
      <c r="D30" s="173">
        <f>SUM(D19:D29)</f>
        <v>40</v>
      </c>
      <c r="E30" s="174"/>
      <c r="F30" s="175"/>
      <c r="G30" s="114">
        <f aca="true" t="shared" si="1" ref="G30:AE30">SUM(G19:G29)</f>
        <v>455</v>
      </c>
      <c r="H30" s="116">
        <f t="shared" si="1"/>
        <v>180</v>
      </c>
      <c r="I30" s="176">
        <f t="shared" si="1"/>
        <v>90</v>
      </c>
      <c r="J30" s="176">
        <f t="shared" si="1"/>
        <v>0</v>
      </c>
      <c r="K30" s="176">
        <f t="shared" si="1"/>
        <v>185</v>
      </c>
      <c r="L30" s="176">
        <f t="shared" si="1"/>
        <v>0</v>
      </c>
      <c r="M30" s="176">
        <f t="shared" si="1"/>
        <v>0</v>
      </c>
      <c r="N30" s="177">
        <f t="shared" si="1"/>
        <v>0</v>
      </c>
      <c r="O30" s="116">
        <f t="shared" si="1"/>
        <v>130</v>
      </c>
      <c r="P30" s="178">
        <f t="shared" si="1"/>
        <v>155</v>
      </c>
      <c r="Q30" s="116">
        <f t="shared" si="1"/>
        <v>50</v>
      </c>
      <c r="R30" s="178">
        <f t="shared" si="1"/>
        <v>90</v>
      </c>
      <c r="S30" s="116">
        <f t="shared" si="1"/>
        <v>0</v>
      </c>
      <c r="T30" s="179">
        <f t="shared" si="1"/>
        <v>30</v>
      </c>
      <c r="U30" s="116">
        <f t="shared" si="1"/>
        <v>0</v>
      </c>
      <c r="V30" s="177">
        <f t="shared" si="1"/>
        <v>0</v>
      </c>
      <c r="W30" s="116">
        <f t="shared" si="1"/>
        <v>0</v>
      </c>
      <c r="X30" s="177">
        <f t="shared" si="1"/>
        <v>0</v>
      </c>
      <c r="Y30" s="116">
        <f t="shared" si="1"/>
        <v>0</v>
      </c>
      <c r="Z30" s="177">
        <f t="shared" si="1"/>
        <v>0</v>
      </c>
      <c r="AA30" s="114">
        <f t="shared" si="1"/>
        <v>0</v>
      </c>
      <c r="AB30" s="177">
        <f t="shared" si="1"/>
        <v>20</v>
      </c>
      <c r="AC30" s="177">
        <f t="shared" si="1"/>
        <v>18.5</v>
      </c>
      <c r="AD30" s="177">
        <f t="shared" si="1"/>
        <v>21.5</v>
      </c>
      <c r="AE30" s="177">
        <f t="shared" si="1"/>
        <v>0</v>
      </c>
      <c r="AF30" s="1"/>
      <c r="AG30" s="180"/>
      <c r="AH30" s="180"/>
      <c r="AI30" s="180"/>
      <c r="AJ30" s="180"/>
      <c r="AK30" s="180"/>
      <c r="AL30" s="180"/>
      <c r="AM30" s="180"/>
    </row>
    <row r="31" spans="1:39" ht="16.5" customHeight="1" thickBot="1" thickTop="1">
      <c r="A31" s="181" t="s">
        <v>120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G31" s="180"/>
      <c r="AH31" s="180"/>
      <c r="AI31" s="180"/>
      <c r="AJ31" s="180"/>
      <c r="AK31" s="180"/>
      <c r="AL31" s="180"/>
      <c r="AM31" s="2"/>
    </row>
    <row r="32" spans="1:39" ht="16.5" customHeight="1" thickTop="1">
      <c r="A32" s="184">
        <v>1</v>
      </c>
      <c r="B32" s="154" t="s">
        <v>54</v>
      </c>
      <c r="C32" s="185" t="s">
        <v>55</v>
      </c>
      <c r="D32" s="186">
        <v>3</v>
      </c>
      <c r="E32" s="123" t="s">
        <v>34</v>
      </c>
      <c r="F32" s="123"/>
      <c r="G32" s="124">
        <v>30</v>
      </c>
      <c r="H32" s="187">
        <v>15</v>
      </c>
      <c r="I32" s="188"/>
      <c r="J32" s="189"/>
      <c r="K32" s="190">
        <v>15</v>
      </c>
      <c r="L32" s="190"/>
      <c r="M32" s="190"/>
      <c r="N32" s="191"/>
      <c r="O32" s="192"/>
      <c r="P32" s="193"/>
      <c r="Q32" s="192">
        <v>15</v>
      </c>
      <c r="R32" s="194">
        <v>15</v>
      </c>
      <c r="S32" s="192"/>
      <c r="T32" s="193"/>
      <c r="U32" s="195"/>
      <c r="V32" s="196"/>
      <c r="W32" s="192"/>
      <c r="X32" s="194"/>
      <c r="Y32" s="192"/>
      <c r="Z32" s="194"/>
      <c r="AA32" s="197"/>
      <c r="AB32" s="198">
        <v>1.5</v>
      </c>
      <c r="AC32" s="6"/>
      <c r="AD32" s="6">
        <v>3</v>
      </c>
      <c r="AE32" s="199"/>
      <c r="AG32" s="2"/>
      <c r="AH32" s="2"/>
      <c r="AI32" s="2"/>
      <c r="AJ32" s="2"/>
      <c r="AK32" s="2"/>
      <c r="AL32" s="2"/>
      <c r="AM32" s="2"/>
    </row>
    <row r="33" spans="1:39" ht="16.5" customHeight="1">
      <c r="A33" s="200">
        <v>2</v>
      </c>
      <c r="B33" s="154" t="s">
        <v>56</v>
      </c>
      <c r="C33" s="155" t="s">
        <v>57</v>
      </c>
      <c r="D33" s="186">
        <v>2</v>
      </c>
      <c r="E33" s="123"/>
      <c r="F33" s="123" t="s">
        <v>34</v>
      </c>
      <c r="G33" s="124">
        <v>30</v>
      </c>
      <c r="H33" s="201"/>
      <c r="I33" s="202"/>
      <c r="J33" s="202">
        <v>30</v>
      </c>
      <c r="K33" s="202"/>
      <c r="L33" s="202"/>
      <c r="M33" s="202"/>
      <c r="N33" s="203"/>
      <c r="O33" s="204"/>
      <c r="P33" s="205"/>
      <c r="Q33" s="206"/>
      <c r="R33" s="207">
        <v>30</v>
      </c>
      <c r="S33" s="206"/>
      <c r="T33" s="203"/>
      <c r="U33" s="208"/>
      <c r="V33" s="205"/>
      <c r="W33" s="206"/>
      <c r="X33" s="207"/>
      <c r="Y33" s="204"/>
      <c r="Z33" s="209"/>
      <c r="AA33" s="206"/>
      <c r="AB33" s="210">
        <v>1</v>
      </c>
      <c r="AC33" s="13"/>
      <c r="AD33" s="13">
        <v>2</v>
      </c>
      <c r="AE33" s="211"/>
      <c r="AG33" s="2"/>
      <c r="AH33" s="2"/>
      <c r="AI33" s="2"/>
      <c r="AJ33" s="2"/>
      <c r="AK33" s="2"/>
      <c r="AL33" s="2"/>
      <c r="AM33" s="2"/>
    </row>
    <row r="34" spans="1:39" ht="16.5" customHeight="1">
      <c r="A34" s="200">
        <v>3</v>
      </c>
      <c r="B34" s="212" t="s">
        <v>130</v>
      </c>
      <c r="C34" s="213" t="s">
        <v>58</v>
      </c>
      <c r="D34" s="186">
        <v>2</v>
      </c>
      <c r="E34" s="123"/>
      <c r="F34" s="123" t="s">
        <v>34</v>
      </c>
      <c r="G34" s="124">
        <v>30</v>
      </c>
      <c r="H34" s="206">
        <v>10</v>
      </c>
      <c r="I34" s="202"/>
      <c r="J34" s="202">
        <v>20</v>
      </c>
      <c r="K34" s="202"/>
      <c r="L34" s="202"/>
      <c r="M34" s="202"/>
      <c r="N34" s="203"/>
      <c r="O34" s="208"/>
      <c r="P34" s="205"/>
      <c r="Q34" s="206">
        <v>10</v>
      </c>
      <c r="R34" s="203">
        <v>20</v>
      </c>
      <c r="S34" s="206"/>
      <c r="T34" s="203"/>
      <c r="U34" s="206"/>
      <c r="V34" s="203"/>
      <c r="W34" s="206"/>
      <c r="X34" s="207"/>
      <c r="Y34" s="204"/>
      <c r="Z34" s="205"/>
      <c r="AA34" s="214"/>
      <c r="AB34" s="215">
        <v>1</v>
      </c>
      <c r="AC34" s="13"/>
      <c r="AD34" s="13">
        <v>2</v>
      </c>
      <c r="AE34" s="211"/>
      <c r="AG34" s="2"/>
      <c r="AH34" s="2"/>
      <c r="AI34" s="2"/>
      <c r="AJ34" s="2"/>
      <c r="AK34" s="2"/>
      <c r="AL34" s="2"/>
      <c r="AM34" s="2"/>
    </row>
    <row r="35" spans="1:39" ht="16.5" customHeight="1">
      <c r="A35" s="200">
        <v>4</v>
      </c>
      <c r="B35" s="216" t="s">
        <v>59</v>
      </c>
      <c r="C35" s="213" t="s">
        <v>60</v>
      </c>
      <c r="D35" s="186">
        <v>2</v>
      </c>
      <c r="E35" s="123"/>
      <c r="F35" s="123" t="s">
        <v>34</v>
      </c>
      <c r="G35" s="124">
        <v>30</v>
      </c>
      <c r="H35" s="204">
        <v>15</v>
      </c>
      <c r="I35" s="202"/>
      <c r="J35" s="202">
        <v>15</v>
      </c>
      <c r="K35" s="202"/>
      <c r="L35" s="202"/>
      <c r="M35" s="202"/>
      <c r="N35" s="203"/>
      <c r="O35" s="206"/>
      <c r="P35" s="203"/>
      <c r="Q35" s="206">
        <v>15</v>
      </c>
      <c r="R35" s="207">
        <v>15</v>
      </c>
      <c r="S35" s="206"/>
      <c r="T35" s="203"/>
      <c r="U35" s="204"/>
      <c r="V35" s="203"/>
      <c r="W35" s="208"/>
      <c r="X35" s="207"/>
      <c r="Y35" s="206"/>
      <c r="Z35" s="207"/>
      <c r="AA35" s="206"/>
      <c r="AB35" s="210">
        <v>1</v>
      </c>
      <c r="AC35" s="13"/>
      <c r="AD35" s="13">
        <v>2</v>
      </c>
      <c r="AE35" s="211"/>
      <c r="AG35" s="2"/>
      <c r="AH35" s="2"/>
      <c r="AI35" s="2"/>
      <c r="AJ35" s="2"/>
      <c r="AK35" s="2"/>
      <c r="AL35" s="2"/>
      <c r="AM35" s="2"/>
    </row>
    <row r="36" spans="1:39" ht="16.5" customHeight="1">
      <c r="A36" s="217">
        <v>5</v>
      </c>
      <c r="B36" s="154" t="s">
        <v>61</v>
      </c>
      <c r="C36" s="155" t="s">
        <v>62</v>
      </c>
      <c r="D36" s="186">
        <v>4</v>
      </c>
      <c r="E36" s="123"/>
      <c r="F36" s="123" t="s">
        <v>34</v>
      </c>
      <c r="G36" s="124">
        <v>45</v>
      </c>
      <c r="H36" s="204"/>
      <c r="I36" s="202"/>
      <c r="J36" s="202"/>
      <c r="K36" s="202"/>
      <c r="L36" s="202"/>
      <c r="M36" s="202"/>
      <c r="N36" s="203">
        <v>45</v>
      </c>
      <c r="O36" s="206"/>
      <c r="P36" s="207"/>
      <c r="Q36" s="206"/>
      <c r="R36" s="203">
        <v>45</v>
      </c>
      <c r="S36" s="208"/>
      <c r="T36" s="209"/>
      <c r="U36" s="218"/>
      <c r="V36" s="203"/>
      <c r="W36" s="201"/>
      <c r="X36" s="207"/>
      <c r="Y36" s="206"/>
      <c r="Z36" s="207"/>
      <c r="AA36" s="206"/>
      <c r="AB36" s="210">
        <v>2</v>
      </c>
      <c r="AC36" s="13"/>
      <c r="AD36" s="13">
        <v>4</v>
      </c>
      <c r="AE36" s="211"/>
      <c r="AG36" s="2"/>
      <c r="AH36" s="2"/>
      <c r="AI36" s="2"/>
      <c r="AJ36" s="2"/>
      <c r="AK36" s="2"/>
      <c r="AL36" s="2"/>
      <c r="AM36" s="2"/>
    </row>
    <row r="37" spans="1:39" ht="16.5" customHeight="1">
      <c r="A37" s="200">
        <v>6</v>
      </c>
      <c r="B37" s="154" t="s">
        <v>63</v>
      </c>
      <c r="C37" s="155" t="s">
        <v>64</v>
      </c>
      <c r="D37" s="186">
        <v>3</v>
      </c>
      <c r="E37" s="123"/>
      <c r="F37" s="123" t="s">
        <v>34</v>
      </c>
      <c r="G37" s="124">
        <v>30</v>
      </c>
      <c r="H37" s="204">
        <v>15</v>
      </c>
      <c r="I37" s="202">
        <v>15</v>
      </c>
      <c r="J37" s="202"/>
      <c r="K37" s="202"/>
      <c r="L37" s="202"/>
      <c r="M37" s="202"/>
      <c r="N37" s="203"/>
      <c r="O37" s="206"/>
      <c r="P37" s="207"/>
      <c r="Q37" s="208">
        <v>15</v>
      </c>
      <c r="R37" s="207">
        <v>15</v>
      </c>
      <c r="S37" s="206"/>
      <c r="T37" s="207"/>
      <c r="U37" s="201"/>
      <c r="V37" s="203"/>
      <c r="W37" s="206"/>
      <c r="X37" s="207"/>
      <c r="Y37" s="204"/>
      <c r="Z37" s="207"/>
      <c r="AA37" s="214"/>
      <c r="AB37" s="219">
        <v>1.5</v>
      </c>
      <c r="AC37" s="13">
        <v>3</v>
      </c>
      <c r="AD37" s="13"/>
      <c r="AE37" s="211"/>
      <c r="AG37" s="2"/>
      <c r="AH37" s="2"/>
      <c r="AI37" s="2"/>
      <c r="AJ37" s="2"/>
      <c r="AK37" s="2"/>
      <c r="AL37" s="2"/>
      <c r="AM37" s="2"/>
    </row>
    <row r="38" spans="1:39" ht="16.5" customHeight="1">
      <c r="A38" s="217">
        <v>7</v>
      </c>
      <c r="B38" s="216" t="s">
        <v>65</v>
      </c>
      <c r="C38" s="220" t="s">
        <v>66</v>
      </c>
      <c r="D38" s="186">
        <v>5</v>
      </c>
      <c r="E38" s="123" t="s">
        <v>37</v>
      </c>
      <c r="F38" s="123"/>
      <c r="G38" s="124">
        <v>55</v>
      </c>
      <c r="H38" s="204">
        <v>15</v>
      </c>
      <c r="I38" s="202"/>
      <c r="J38" s="202"/>
      <c r="K38" s="202">
        <v>30</v>
      </c>
      <c r="L38" s="202"/>
      <c r="M38" s="202"/>
      <c r="N38" s="203">
        <v>10</v>
      </c>
      <c r="O38" s="204"/>
      <c r="P38" s="207"/>
      <c r="Q38" s="204"/>
      <c r="R38" s="207"/>
      <c r="S38" s="208">
        <v>15</v>
      </c>
      <c r="T38" s="209">
        <v>40</v>
      </c>
      <c r="U38" s="206"/>
      <c r="V38" s="203"/>
      <c r="W38" s="206"/>
      <c r="X38" s="207"/>
      <c r="Y38" s="218"/>
      <c r="Z38" s="207"/>
      <c r="AA38" s="206"/>
      <c r="AB38" s="210">
        <v>2.5</v>
      </c>
      <c r="AC38" s="13"/>
      <c r="AD38" s="13">
        <v>5</v>
      </c>
      <c r="AE38" s="211"/>
      <c r="AG38" s="2"/>
      <c r="AH38" s="2"/>
      <c r="AI38" s="2"/>
      <c r="AJ38" s="2"/>
      <c r="AK38" s="2"/>
      <c r="AL38" s="2"/>
      <c r="AM38" s="2"/>
    </row>
    <row r="39" spans="1:39" ht="16.5" customHeight="1">
      <c r="A39" s="200">
        <v>8</v>
      </c>
      <c r="B39" s="154" t="s">
        <v>67</v>
      </c>
      <c r="C39" s="221" t="s">
        <v>68</v>
      </c>
      <c r="D39" s="186">
        <v>3</v>
      </c>
      <c r="E39" s="123" t="s">
        <v>37</v>
      </c>
      <c r="F39" s="123"/>
      <c r="G39" s="124">
        <v>30</v>
      </c>
      <c r="H39" s="208">
        <v>10</v>
      </c>
      <c r="I39" s="202"/>
      <c r="J39" s="202">
        <v>20</v>
      </c>
      <c r="K39" s="202"/>
      <c r="L39" s="202"/>
      <c r="M39" s="202"/>
      <c r="N39" s="207"/>
      <c r="O39" s="218"/>
      <c r="P39" s="207"/>
      <c r="Q39" s="218"/>
      <c r="R39" s="207"/>
      <c r="S39" s="208">
        <v>10</v>
      </c>
      <c r="T39" s="209">
        <v>20</v>
      </c>
      <c r="U39" s="218"/>
      <c r="V39" s="207"/>
      <c r="W39" s="208"/>
      <c r="X39" s="209"/>
      <c r="Y39" s="201"/>
      <c r="Z39" s="207"/>
      <c r="AA39" s="218"/>
      <c r="AB39" s="210">
        <v>1.5</v>
      </c>
      <c r="AC39" s="14"/>
      <c r="AD39" s="14">
        <v>3</v>
      </c>
      <c r="AE39" s="222"/>
      <c r="AG39" s="2"/>
      <c r="AH39" s="2"/>
      <c r="AI39" s="2"/>
      <c r="AJ39" s="2"/>
      <c r="AK39" s="2"/>
      <c r="AL39" s="2"/>
      <c r="AM39" s="2"/>
    </row>
    <row r="40" spans="1:39" ht="16.5" customHeight="1">
      <c r="A40" s="200">
        <v>9</v>
      </c>
      <c r="B40" s="223" t="s">
        <v>69</v>
      </c>
      <c r="C40" s="224" t="s">
        <v>154</v>
      </c>
      <c r="D40" s="225">
        <v>2</v>
      </c>
      <c r="E40" s="98" t="s">
        <v>37</v>
      </c>
      <c r="F40" s="226"/>
      <c r="G40" s="227">
        <v>25</v>
      </c>
      <c r="H40" s="228">
        <v>10</v>
      </c>
      <c r="I40" s="77"/>
      <c r="J40" s="77">
        <v>15</v>
      </c>
      <c r="K40" s="77"/>
      <c r="L40" s="77"/>
      <c r="M40" s="77"/>
      <c r="N40" s="229"/>
      <c r="O40" s="104"/>
      <c r="P40" s="229"/>
      <c r="Q40" s="104"/>
      <c r="R40" s="93"/>
      <c r="S40" s="230">
        <v>10</v>
      </c>
      <c r="T40" s="231">
        <v>15</v>
      </c>
      <c r="U40" s="104"/>
      <c r="V40" s="93"/>
      <c r="W40" s="104"/>
      <c r="X40" s="93"/>
      <c r="Y40" s="104"/>
      <c r="Z40" s="93"/>
      <c r="AA40" s="232"/>
      <c r="AB40" s="233">
        <v>1</v>
      </c>
      <c r="AC40" s="15"/>
      <c r="AD40" s="15">
        <v>2</v>
      </c>
      <c r="AE40" s="232"/>
      <c r="AG40" s="2"/>
      <c r="AH40" s="2"/>
      <c r="AI40" s="2"/>
      <c r="AJ40" s="2"/>
      <c r="AK40" s="2"/>
      <c r="AL40" s="2"/>
      <c r="AM40" s="2"/>
    </row>
    <row r="41" spans="1:39" ht="16.5" customHeight="1">
      <c r="A41" s="200">
        <v>10</v>
      </c>
      <c r="B41" s="154" t="s">
        <v>70</v>
      </c>
      <c r="C41" s="234" t="s">
        <v>71</v>
      </c>
      <c r="D41" s="186">
        <v>2</v>
      </c>
      <c r="E41" s="123"/>
      <c r="F41" s="123" t="s">
        <v>37</v>
      </c>
      <c r="G41" s="124">
        <v>30</v>
      </c>
      <c r="H41" s="208">
        <v>15</v>
      </c>
      <c r="I41" s="202"/>
      <c r="J41" s="202"/>
      <c r="K41" s="202">
        <v>15</v>
      </c>
      <c r="L41" s="202"/>
      <c r="M41" s="202"/>
      <c r="N41" s="207"/>
      <c r="O41" s="208"/>
      <c r="P41" s="207"/>
      <c r="Q41" s="208"/>
      <c r="R41" s="207"/>
      <c r="S41" s="208">
        <v>15</v>
      </c>
      <c r="T41" s="207">
        <v>15</v>
      </c>
      <c r="U41" s="208"/>
      <c r="V41" s="207"/>
      <c r="W41" s="208"/>
      <c r="X41" s="207"/>
      <c r="Y41" s="208"/>
      <c r="Z41" s="207"/>
      <c r="AA41" s="214"/>
      <c r="AB41" s="19">
        <v>1</v>
      </c>
      <c r="AC41" s="18"/>
      <c r="AD41" s="20">
        <v>2</v>
      </c>
      <c r="AE41" s="235"/>
      <c r="AG41" s="2"/>
      <c r="AH41" s="2"/>
      <c r="AI41" s="2"/>
      <c r="AJ41" s="2"/>
      <c r="AK41" s="2"/>
      <c r="AL41" s="2"/>
      <c r="AM41" s="2"/>
    </row>
    <row r="42" spans="1:39" ht="16.5" customHeight="1">
      <c r="A42" s="200">
        <v>11</v>
      </c>
      <c r="B42" s="154" t="s">
        <v>72</v>
      </c>
      <c r="C42" s="155" t="s">
        <v>73</v>
      </c>
      <c r="D42" s="186">
        <v>2</v>
      </c>
      <c r="E42" s="123"/>
      <c r="F42" s="123" t="s">
        <v>37</v>
      </c>
      <c r="G42" s="124">
        <v>30</v>
      </c>
      <c r="H42" s="204">
        <v>15</v>
      </c>
      <c r="I42" s="202">
        <v>15</v>
      </c>
      <c r="J42" s="202"/>
      <c r="K42" s="202"/>
      <c r="L42" s="202"/>
      <c r="M42" s="202"/>
      <c r="N42" s="203"/>
      <c r="O42" s="206"/>
      <c r="P42" s="203"/>
      <c r="Q42" s="206"/>
      <c r="R42" s="203"/>
      <c r="S42" s="206">
        <v>15</v>
      </c>
      <c r="T42" s="236">
        <v>15</v>
      </c>
      <c r="U42" s="237"/>
      <c r="V42" s="238"/>
      <c r="W42" s="239"/>
      <c r="X42" s="238"/>
      <c r="Y42" s="239"/>
      <c r="Z42" s="238"/>
      <c r="AA42" s="240"/>
      <c r="AB42" s="20">
        <v>1</v>
      </c>
      <c r="AC42" s="19">
        <v>2</v>
      </c>
      <c r="AD42" s="18"/>
      <c r="AE42" s="241"/>
      <c r="AG42" s="2"/>
      <c r="AH42" s="2"/>
      <c r="AI42" s="2"/>
      <c r="AJ42" s="2"/>
      <c r="AK42" s="2"/>
      <c r="AL42" s="2"/>
      <c r="AM42" s="2"/>
    </row>
    <row r="43" spans="1:39" ht="16.5" customHeight="1">
      <c r="A43" s="200">
        <v>12</v>
      </c>
      <c r="B43" s="154" t="s">
        <v>74</v>
      </c>
      <c r="C43" s="155" t="s">
        <v>75</v>
      </c>
      <c r="D43" s="186">
        <v>2</v>
      </c>
      <c r="E43" s="123"/>
      <c r="F43" s="123" t="s">
        <v>37</v>
      </c>
      <c r="G43" s="124">
        <v>30</v>
      </c>
      <c r="H43" s="204">
        <v>15</v>
      </c>
      <c r="I43" s="202"/>
      <c r="J43" s="202"/>
      <c r="K43" s="202">
        <v>15</v>
      </c>
      <c r="L43" s="202"/>
      <c r="M43" s="202"/>
      <c r="N43" s="203"/>
      <c r="O43" s="204"/>
      <c r="P43" s="203"/>
      <c r="Q43" s="204"/>
      <c r="R43" s="203"/>
      <c r="S43" s="204">
        <v>15</v>
      </c>
      <c r="T43" s="242">
        <v>15</v>
      </c>
      <c r="U43" s="239"/>
      <c r="V43" s="236"/>
      <c r="W43" s="237"/>
      <c r="X43" s="238"/>
      <c r="Y43" s="239"/>
      <c r="Z43" s="238"/>
      <c r="AA43" s="240"/>
      <c r="AB43" s="20">
        <v>1</v>
      </c>
      <c r="AC43" s="19">
        <v>2</v>
      </c>
      <c r="AD43" s="19"/>
      <c r="AE43" s="235"/>
      <c r="AG43" s="2"/>
      <c r="AH43" s="2"/>
      <c r="AI43" s="2"/>
      <c r="AJ43" s="2"/>
      <c r="AK43" s="2"/>
      <c r="AL43" s="2"/>
      <c r="AM43" s="2"/>
    </row>
    <row r="44" spans="1:32" ht="16.5" customHeight="1">
      <c r="A44" s="200">
        <v>13</v>
      </c>
      <c r="B44" s="154" t="s">
        <v>77</v>
      </c>
      <c r="C44" s="243" t="s">
        <v>78</v>
      </c>
      <c r="D44" s="186">
        <v>4</v>
      </c>
      <c r="E44" s="123" t="s">
        <v>36</v>
      </c>
      <c r="F44" s="123"/>
      <c r="G44" s="124">
        <v>45</v>
      </c>
      <c r="H44" s="204">
        <v>15</v>
      </c>
      <c r="I44" s="202"/>
      <c r="J44" s="202">
        <v>15</v>
      </c>
      <c r="K44" s="202"/>
      <c r="L44" s="202"/>
      <c r="M44" s="202"/>
      <c r="N44" s="203">
        <v>15</v>
      </c>
      <c r="O44" s="208"/>
      <c r="P44" s="203"/>
      <c r="Q44" s="204"/>
      <c r="R44" s="205"/>
      <c r="S44" s="206"/>
      <c r="T44" s="244"/>
      <c r="U44" s="239">
        <v>15</v>
      </c>
      <c r="V44" s="238">
        <v>30</v>
      </c>
      <c r="W44" s="239"/>
      <c r="X44" s="236"/>
      <c r="Y44" s="237"/>
      <c r="Z44" s="236"/>
      <c r="AA44" s="245"/>
      <c r="AB44" s="17">
        <v>2</v>
      </c>
      <c r="AC44" s="19"/>
      <c r="AD44" s="18">
        <v>4</v>
      </c>
      <c r="AE44" s="241"/>
      <c r="AF44" s="3"/>
    </row>
    <row r="45" spans="1:32" ht="26.25" customHeight="1">
      <c r="A45" s="217">
        <v>14</v>
      </c>
      <c r="B45" s="158" t="s">
        <v>79</v>
      </c>
      <c r="C45" s="246" t="s">
        <v>80</v>
      </c>
      <c r="D45" s="186">
        <v>3</v>
      </c>
      <c r="E45" s="123"/>
      <c r="F45" s="123" t="s">
        <v>36</v>
      </c>
      <c r="G45" s="124">
        <v>30</v>
      </c>
      <c r="H45" s="204"/>
      <c r="I45" s="202"/>
      <c r="J45" s="202">
        <v>15</v>
      </c>
      <c r="K45" s="202"/>
      <c r="L45" s="202"/>
      <c r="M45" s="202"/>
      <c r="N45" s="203">
        <v>15</v>
      </c>
      <c r="O45" s="201"/>
      <c r="P45" s="203"/>
      <c r="Q45" s="204"/>
      <c r="R45" s="205"/>
      <c r="S45" s="206"/>
      <c r="T45" s="236"/>
      <c r="U45" s="237"/>
      <c r="V45" s="238">
        <v>30</v>
      </c>
      <c r="W45" s="239"/>
      <c r="X45" s="238"/>
      <c r="Y45" s="239"/>
      <c r="Z45" s="238"/>
      <c r="AA45" s="247"/>
      <c r="AB45" s="19">
        <v>1.5</v>
      </c>
      <c r="AC45" s="19"/>
      <c r="AD45" s="19">
        <v>3</v>
      </c>
      <c r="AE45" s="235"/>
      <c r="AF45" s="4"/>
    </row>
    <row r="46" spans="1:32" ht="16.5" customHeight="1">
      <c r="A46" s="200">
        <v>15</v>
      </c>
      <c r="B46" s="154" t="s">
        <v>81</v>
      </c>
      <c r="C46" s="243" t="s">
        <v>82</v>
      </c>
      <c r="D46" s="186">
        <v>3</v>
      </c>
      <c r="E46" s="123"/>
      <c r="F46" s="123" t="s">
        <v>36</v>
      </c>
      <c r="G46" s="124">
        <v>30</v>
      </c>
      <c r="H46" s="204"/>
      <c r="I46" s="202"/>
      <c r="J46" s="202">
        <v>15</v>
      </c>
      <c r="K46" s="202"/>
      <c r="L46" s="202"/>
      <c r="M46" s="202"/>
      <c r="N46" s="203">
        <v>15</v>
      </c>
      <c r="O46" s="206"/>
      <c r="P46" s="203"/>
      <c r="Q46" s="206"/>
      <c r="R46" s="207"/>
      <c r="S46" s="206"/>
      <c r="T46" s="238"/>
      <c r="U46" s="239"/>
      <c r="V46" s="236">
        <v>30</v>
      </c>
      <c r="W46" s="237"/>
      <c r="X46" s="236"/>
      <c r="Y46" s="237"/>
      <c r="Z46" s="238"/>
      <c r="AA46" s="247"/>
      <c r="AB46" s="19">
        <v>1.5</v>
      </c>
      <c r="AC46" s="18"/>
      <c r="AD46" s="18">
        <v>3</v>
      </c>
      <c r="AE46" s="235"/>
      <c r="AF46" s="4"/>
    </row>
    <row r="47" spans="1:31" s="4" customFormat="1" ht="16.5" customHeight="1">
      <c r="A47" s="217">
        <v>16</v>
      </c>
      <c r="B47" s="216" t="s">
        <v>84</v>
      </c>
      <c r="C47" s="220" t="s">
        <v>155</v>
      </c>
      <c r="D47" s="186">
        <v>5</v>
      </c>
      <c r="E47" s="123" t="s">
        <v>36</v>
      </c>
      <c r="F47" s="123"/>
      <c r="G47" s="248">
        <v>65</v>
      </c>
      <c r="H47" s="249">
        <v>20</v>
      </c>
      <c r="I47" s="250"/>
      <c r="J47" s="250"/>
      <c r="K47" s="250">
        <v>30</v>
      </c>
      <c r="L47" s="250"/>
      <c r="M47" s="250"/>
      <c r="N47" s="251">
        <v>15</v>
      </c>
      <c r="O47" s="249"/>
      <c r="P47" s="252"/>
      <c r="Q47" s="249"/>
      <c r="R47" s="252"/>
      <c r="S47" s="249"/>
      <c r="T47" s="253"/>
      <c r="U47" s="254">
        <v>20</v>
      </c>
      <c r="V47" s="255">
        <v>45</v>
      </c>
      <c r="W47" s="256"/>
      <c r="X47" s="253"/>
      <c r="Y47" s="254"/>
      <c r="Z47" s="253"/>
      <c r="AA47" s="257"/>
      <c r="AB47" s="22">
        <v>2.5</v>
      </c>
      <c r="AC47" s="21"/>
      <c r="AD47" s="21">
        <v>5</v>
      </c>
      <c r="AE47" s="258"/>
    </row>
    <row r="48" spans="1:32" s="3" customFormat="1" ht="16.5" customHeight="1">
      <c r="A48" s="200">
        <v>17</v>
      </c>
      <c r="B48" s="216" t="s">
        <v>83</v>
      </c>
      <c r="C48" s="213" t="s">
        <v>156</v>
      </c>
      <c r="D48" s="186">
        <v>3</v>
      </c>
      <c r="E48" s="123"/>
      <c r="F48" s="123" t="s">
        <v>85</v>
      </c>
      <c r="G48" s="124">
        <v>30</v>
      </c>
      <c r="H48" s="218">
        <v>15</v>
      </c>
      <c r="I48" s="202"/>
      <c r="J48" s="202"/>
      <c r="K48" s="202"/>
      <c r="L48" s="202"/>
      <c r="M48" s="202"/>
      <c r="N48" s="205">
        <v>15</v>
      </c>
      <c r="O48" s="204"/>
      <c r="P48" s="207"/>
      <c r="Q48" s="204"/>
      <c r="R48" s="203"/>
      <c r="S48" s="204"/>
      <c r="T48" s="245"/>
      <c r="U48" s="239"/>
      <c r="V48" s="238"/>
      <c r="W48" s="239">
        <v>15</v>
      </c>
      <c r="X48" s="236">
        <v>15</v>
      </c>
      <c r="Y48" s="237"/>
      <c r="Z48" s="238"/>
      <c r="AA48" s="247"/>
      <c r="AB48" s="18">
        <v>1.5</v>
      </c>
      <c r="AC48" s="20">
        <v>3</v>
      </c>
      <c r="AD48" s="19"/>
      <c r="AE48" s="235"/>
      <c r="AF48" s="4"/>
    </row>
    <row r="49" spans="1:31" s="4" customFormat="1" ht="16.5" customHeight="1">
      <c r="A49" s="200">
        <v>18</v>
      </c>
      <c r="B49" s="154" t="s">
        <v>86</v>
      </c>
      <c r="C49" s="243" t="s">
        <v>87</v>
      </c>
      <c r="D49" s="186">
        <v>3</v>
      </c>
      <c r="E49" s="123" t="s">
        <v>85</v>
      </c>
      <c r="F49" s="123"/>
      <c r="G49" s="124">
        <v>30</v>
      </c>
      <c r="H49" s="259">
        <v>15</v>
      </c>
      <c r="I49" s="250"/>
      <c r="J49" s="250"/>
      <c r="K49" s="250">
        <v>15</v>
      </c>
      <c r="L49" s="250"/>
      <c r="M49" s="250"/>
      <c r="N49" s="251"/>
      <c r="O49" s="260"/>
      <c r="P49" s="261"/>
      <c r="Q49" s="249"/>
      <c r="R49" s="252"/>
      <c r="S49" s="260"/>
      <c r="T49" s="253"/>
      <c r="U49" s="254"/>
      <c r="V49" s="253"/>
      <c r="W49" s="254">
        <v>15</v>
      </c>
      <c r="X49" s="253">
        <v>15</v>
      </c>
      <c r="Y49" s="254"/>
      <c r="Z49" s="253"/>
      <c r="AA49" s="257"/>
      <c r="AB49" s="22">
        <v>1.5</v>
      </c>
      <c r="AC49" s="21"/>
      <c r="AD49" s="22">
        <v>3</v>
      </c>
      <c r="AE49" s="262"/>
    </row>
    <row r="50" spans="1:31" s="4" customFormat="1" ht="16.5" customHeight="1">
      <c r="A50" s="200">
        <v>19</v>
      </c>
      <c r="B50" s="216" t="s">
        <v>88</v>
      </c>
      <c r="C50" s="213" t="s">
        <v>89</v>
      </c>
      <c r="D50" s="186">
        <v>1</v>
      </c>
      <c r="E50" s="123"/>
      <c r="F50" s="123" t="s">
        <v>85</v>
      </c>
      <c r="G50" s="124">
        <v>15</v>
      </c>
      <c r="H50" s="249"/>
      <c r="I50" s="250"/>
      <c r="J50" s="250">
        <v>15</v>
      </c>
      <c r="K50" s="250"/>
      <c r="L50" s="250"/>
      <c r="M50" s="250"/>
      <c r="N50" s="251"/>
      <c r="O50" s="249"/>
      <c r="P50" s="252"/>
      <c r="Q50" s="249"/>
      <c r="R50" s="252"/>
      <c r="S50" s="249"/>
      <c r="T50" s="253"/>
      <c r="U50" s="254"/>
      <c r="V50" s="255"/>
      <c r="W50" s="256"/>
      <c r="X50" s="253">
        <v>15</v>
      </c>
      <c r="Y50" s="254"/>
      <c r="Z50" s="253"/>
      <c r="AA50" s="257"/>
      <c r="AB50" s="21">
        <v>0.5</v>
      </c>
      <c r="AC50" s="21"/>
      <c r="AD50" s="23">
        <v>1</v>
      </c>
      <c r="AE50" s="262"/>
    </row>
    <row r="51" spans="1:31" s="4" customFormat="1" ht="25.5" customHeight="1">
      <c r="A51" s="200">
        <v>20</v>
      </c>
      <c r="B51" s="263" t="s">
        <v>90</v>
      </c>
      <c r="C51" s="264" t="s">
        <v>91</v>
      </c>
      <c r="D51" s="186">
        <v>3</v>
      </c>
      <c r="E51" s="123"/>
      <c r="F51" s="123" t="s">
        <v>85</v>
      </c>
      <c r="G51" s="124">
        <v>30</v>
      </c>
      <c r="H51" s="249"/>
      <c r="I51" s="250"/>
      <c r="J51" s="250"/>
      <c r="K51" s="250">
        <v>30</v>
      </c>
      <c r="L51" s="250"/>
      <c r="M51" s="250"/>
      <c r="N51" s="251"/>
      <c r="O51" s="249"/>
      <c r="P51" s="252"/>
      <c r="Q51" s="260"/>
      <c r="R51" s="251"/>
      <c r="S51" s="265"/>
      <c r="T51" s="266"/>
      <c r="U51" s="254"/>
      <c r="V51" s="253"/>
      <c r="W51" s="254"/>
      <c r="X51" s="253">
        <v>30</v>
      </c>
      <c r="Y51" s="254"/>
      <c r="Z51" s="253"/>
      <c r="AA51" s="257"/>
      <c r="AB51" s="21">
        <v>1.5</v>
      </c>
      <c r="AC51" s="23"/>
      <c r="AD51" s="21">
        <v>3</v>
      </c>
      <c r="AE51" s="258"/>
    </row>
    <row r="52" spans="1:31" s="4" customFormat="1" ht="16.5" customHeight="1">
      <c r="A52" s="200">
        <v>21</v>
      </c>
      <c r="B52" s="154" t="s">
        <v>92</v>
      </c>
      <c r="C52" s="243" t="s">
        <v>93</v>
      </c>
      <c r="D52" s="186">
        <v>3</v>
      </c>
      <c r="E52" s="123"/>
      <c r="F52" s="123" t="s">
        <v>85</v>
      </c>
      <c r="G52" s="124">
        <v>35</v>
      </c>
      <c r="H52" s="249">
        <v>15</v>
      </c>
      <c r="I52" s="250"/>
      <c r="J52" s="250"/>
      <c r="K52" s="250"/>
      <c r="L52" s="250"/>
      <c r="M52" s="250"/>
      <c r="N52" s="251">
        <v>20</v>
      </c>
      <c r="O52" s="249"/>
      <c r="P52" s="267"/>
      <c r="Q52" s="268"/>
      <c r="R52" s="267"/>
      <c r="S52" s="249"/>
      <c r="T52" s="253"/>
      <c r="U52" s="254"/>
      <c r="V52" s="253"/>
      <c r="W52" s="254">
        <v>15</v>
      </c>
      <c r="X52" s="253">
        <v>20</v>
      </c>
      <c r="Y52" s="254"/>
      <c r="Z52" s="255"/>
      <c r="AA52" s="71"/>
      <c r="AB52" s="23">
        <v>1.5</v>
      </c>
      <c r="AC52" s="22"/>
      <c r="AD52" s="21">
        <v>3</v>
      </c>
      <c r="AE52" s="258"/>
    </row>
    <row r="53" spans="1:31" s="4" customFormat="1" ht="28.5" customHeight="1">
      <c r="A53" s="217">
        <v>22</v>
      </c>
      <c r="B53" s="158" t="s">
        <v>94</v>
      </c>
      <c r="C53" s="246" t="s">
        <v>95</v>
      </c>
      <c r="D53" s="186">
        <v>3</v>
      </c>
      <c r="E53" s="123" t="s">
        <v>85</v>
      </c>
      <c r="F53" s="123"/>
      <c r="G53" s="124">
        <v>35</v>
      </c>
      <c r="H53" s="249">
        <v>15</v>
      </c>
      <c r="I53" s="250">
        <v>20</v>
      </c>
      <c r="J53" s="250"/>
      <c r="K53" s="250"/>
      <c r="L53" s="250"/>
      <c r="M53" s="250"/>
      <c r="N53" s="251"/>
      <c r="O53" s="260"/>
      <c r="P53" s="251"/>
      <c r="Q53" s="260"/>
      <c r="R53" s="261"/>
      <c r="S53" s="260"/>
      <c r="T53" s="255"/>
      <c r="U53" s="254"/>
      <c r="V53" s="253"/>
      <c r="W53" s="254">
        <v>15</v>
      </c>
      <c r="X53" s="253">
        <v>20</v>
      </c>
      <c r="Y53" s="254"/>
      <c r="Z53" s="255"/>
      <c r="AA53" s="71"/>
      <c r="AB53" s="23">
        <v>1.5</v>
      </c>
      <c r="AC53" s="22">
        <v>3</v>
      </c>
      <c r="AD53" s="21"/>
      <c r="AE53" s="262"/>
    </row>
    <row r="54" spans="1:32" s="4" customFormat="1" ht="31.5" customHeight="1">
      <c r="A54" s="200">
        <v>23</v>
      </c>
      <c r="B54" s="263" t="s">
        <v>96</v>
      </c>
      <c r="C54" s="269" t="s">
        <v>97</v>
      </c>
      <c r="D54" s="186">
        <v>3</v>
      </c>
      <c r="E54" s="123" t="s">
        <v>85</v>
      </c>
      <c r="F54" s="123"/>
      <c r="G54" s="124">
        <v>30</v>
      </c>
      <c r="H54" s="249">
        <v>15</v>
      </c>
      <c r="I54" s="250">
        <v>15</v>
      </c>
      <c r="J54" s="250"/>
      <c r="K54" s="250"/>
      <c r="L54" s="250"/>
      <c r="M54" s="250"/>
      <c r="N54" s="251"/>
      <c r="O54" s="249"/>
      <c r="P54" s="252"/>
      <c r="Q54" s="265"/>
      <c r="R54" s="251"/>
      <c r="S54" s="260"/>
      <c r="T54" s="255"/>
      <c r="U54" s="256"/>
      <c r="V54" s="255"/>
      <c r="W54" s="256">
        <v>15</v>
      </c>
      <c r="X54" s="253">
        <v>15</v>
      </c>
      <c r="Y54" s="254"/>
      <c r="Z54" s="255"/>
      <c r="AA54" s="71"/>
      <c r="AB54" s="270">
        <v>1.5</v>
      </c>
      <c r="AC54" s="23">
        <v>3</v>
      </c>
      <c r="AD54" s="21"/>
      <c r="AE54" s="262"/>
      <c r="AF54" s="5"/>
    </row>
    <row r="55" spans="1:31" s="4" customFormat="1" ht="16.5" customHeight="1">
      <c r="A55" s="217">
        <v>24</v>
      </c>
      <c r="B55" s="154" t="s">
        <v>98</v>
      </c>
      <c r="C55" s="155" t="s">
        <v>99</v>
      </c>
      <c r="D55" s="186">
        <v>1</v>
      </c>
      <c r="E55" s="123"/>
      <c r="F55" s="123" t="s">
        <v>85</v>
      </c>
      <c r="G55" s="124">
        <v>15</v>
      </c>
      <c r="H55" s="249"/>
      <c r="I55" s="250"/>
      <c r="J55" s="250">
        <v>15</v>
      </c>
      <c r="K55" s="250"/>
      <c r="L55" s="250"/>
      <c r="M55" s="250"/>
      <c r="N55" s="251"/>
      <c r="O55" s="249"/>
      <c r="P55" s="267"/>
      <c r="Q55" s="265"/>
      <c r="R55" s="252"/>
      <c r="S55" s="268"/>
      <c r="T55" s="271"/>
      <c r="U55" s="254"/>
      <c r="V55" s="253"/>
      <c r="W55" s="254"/>
      <c r="X55" s="253">
        <v>15</v>
      </c>
      <c r="Y55" s="254"/>
      <c r="Z55" s="253"/>
      <c r="AA55" s="71"/>
      <c r="AB55" s="21">
        <v>0.5</v>
      </c>
      <c r="AC55" s="21">
        <v>1</v>
      </c>
      <c r="AD55" s="23">
        <v>0</v>
      </c>
      <c r="AE55" s="262"/>
    </row>
    <row r="56" spans="1:39" ht="16.5" customHeight="1">
      <c r="A56" s="200">
        <v>25</v>
      </c>
      <c r="B56" s="154" t="s">
        <v>76</v>
      </c>
      <c r="C56" s="155" t="s">
        <v>157</v>
      </c>
      <c r="D56" s="186">
        <v>3</v>
      </c>
      <c r="E56" s="123" t="s">
        <v>102</v>
      </c>
      <c r="F56" s="123"/>
      <c r="G56" s="124">
        <v>30</v>
      </c>
      <c r="H56" s="206">
        <v>15</v>
      </c>
      <c r="I56" s="202"/>
      <c r="J56" s="202"/>
      <c r="K56" s="202">
        <v>15</v>
      </c>
      <c r="L56" s="202"/>
      <c r="M56" s="202"/>
      <c r="N56" s="209"/>
      <c r="O56" s="206"/>
      <c r="P56" s="203"/>
      <c r="Q56" s="206"/>
      <c r="R56" s="203"/>
      <c r="S56" s="208"/>
      <c r="T56" s="245"/>
      <c r="U56" s="239"/>
      <c r="V56" s="238"/>
      <c r="W56" s="239"/>
      <c r="X56" s="238"/>
      <c r="Y56" s="239">
        <v>15</v>
      </c>
      <c r="Z56" s="238">
        <v>15</v>
      </c>
      <c r="AA56" s="240"/>
      <c r="AB56" s="18">
        <v>1.5</v>
      </c>
      <c r="AC56" s="20"/>
      <c r="AD56" s="19">
        <v>3</v>
      </c>
      <c r="AE56" s="235"/>
      <c r="AG56" s="2"/>
      <c r="AH56" s="2"/>
      <c r="AI56" s="2"/>
      <c r="AJ56" s="2"/>
      <c r="AK56" s="2"/>
      <c r="AL56" s="2"/>
      <c r="AM56" s="2"/>
    </row>
    <row r="57" spans="1:32" s="4" customFormat="1" ht="16.5" customHeight="1">
      <c r="A57" s="200">
        <v>26</v>
      </c>
      <c r="B57" s="154" t="s">
        <v>100</v>
      </c>
      <c r="C57" s="243" t="s">
        <v>101</v>
      </c>
      <c r="D57" s="186">
        <v>2</v>
      </c>
      <c r="E57" s="123" t="s">
        <v>102</v>
      </c>
      <c r="F57" s="123"/>
      <c r="G57" s="124">
        <v>30</v>
      </c>
      <c r="H57" s="249">
        <v>15</v>
      </c>
      <c r="I57" s="250">
        <v>15</v>
      </c>
      <c r="J57" s="250"/>
      <c r="K57" s="250"/>
      <c r="L57" s="250"/>
      <c r="M57" s="250"/>
      <c r="N57" s="272"/>
      <c r="O57" s="249"/>
      <c r="P57" s="252"/>
      <c r="Q57" s="265"/>
      <c r="R57" s="251"/>
      <c r="S57" s="260"/>
      <c r="T57" s="253"/>
      <c r="U57" s="254"/>
      <c r="V57" s="255"/>
      <c r="W57" s="256"/>
      <c r="X57" s="253"/>
      <c r="Y57" s="254">
        <v>15</v>
      </c>
      <c r="Z57" s="255">
        <v>15</v>
      </c>
      <c r="AA57" s="223"/>
      <c r="AB57" s="21">
        <v>1</v>
      </c>
      <c r="AC57" s="23">
        <v>2</v>
      </c>
      <c r="AD57" s="21"/>
      <c r="AE57" s="258"/>
      <c r="AF57" s="3"/>
    </row>
    <row r="58" spans="1:32" s="5" customFormat="1" ht="16.5" customHeight="1">
      <c r="A58" s="200">
        <v>27</v>
      </c>
      <c r="B58" s="154" t="s">
        <v>103</v>
      </c>
      <c r="C58" s="243" t="s">
        <v>104</v>
      </c>
      <c r="D58" s="186">
        <v>2</v>
      </c>
      <c r="E58" s="123"/>
      <c r="F58" s="123" t="s">
        <v>102</v>
      </c>
      <c r="G58" s="124">
        <v>20</v>
      </c>
      <c r="H58" s="249"/>
      <c r="I58" s="250"/>
      <c r="J58" s="250"/>
      <c r="K58" s="250"/>
      <c r="L58" s="250"/>
      <c r="M58" s="250"/>
      <c r="N58" s="272">
        <v>20</v>
      </c>
      <c r="O58" s="249"/>
      <c r="P58" s="267"/>
      <c r="Q58" s="249"/>
      <c r="R58" s="267"/>
      <c r="S58" s="260"/>
      <c r="T58" s="253"/>
      <c r="U58" s="254"/>
      <c r="V58" s="253"/>
      <c r="W58" s="254"/>
      <c r="X58" s="253"/>
      <c r="Y58" s="254"/>
      <c r="Z58" s="255">
        <v>20</v>
      </c>
      <c r="AA58" s="223"/>
      <c r="AB58" s="21">
        <v>1</v>
      </c>
      <c r="AC58" s="21"/>
      <c r="AD58" s="22">
        <v>2</v>
      </c>
      <c r="AE58" s="262"/>
      <c r="AF58" s="3"/>
    </row>
    <row r="59" spans="1:32" s="4" customFormat="1" ht="16.5" customHeight="1" thickBot="1">
      <c r="A59" s="273">
        <v>28</v>
      </c>
      <c r="B59" s="274" t="s">
        <v>105</v>
      </c>
      <c r="C59" s="135" t="s">
        <v>106</v>
      </c>
      <c r="D59" s="186">
        <v>1</v>
      </c>
      <c r="E59" s="123"/>
      <c r="F59" s="123" t="s">
        <v>102</v>
      </c>
      <c r="G59" s="124">
        <v>15</v>
      </c>
      <c r="H59" s="275"/>
      <c r="I59" s="276"/>
      <c r="J59" s="276"/>
      <c r="K59" s="276">
        <v>15</v>
      </c>
      <c r="L59" s="276"/>
      <c r="M59" s="276"/>
      <c r="N59" s="277"/>
      <c r="O59" s="275"/>
      <c r="P59" s="277"/>
      <c r="Q59" s="275"/>
      <c r="R59" s="277"/>
      <c r="S59" s="275"/>
      <c r="T59" s="277"/>
      <c r="U59" s="278"/>
      <c r="V59" s="277"/>
      <c r="W59" s="278"/>
      <c r="X59" s="277"/>
      <c r="Y59" s="279"/>
      <c r="Z59" s="280">
        <v>15</v>
      </c>
      <c r="AA59" s="281"/>
      <c r="AB59" s="16">
        <v>0.5</v>
      </c>
      <c r="AC59" s="16">
        <v>1</v>
      </c>
      <c r="AD59" s="16"/>
      <c r="AE59" s="282"/>
      <c r="AF59" s="1"/>
    </row>
    <row r="60" spans="1:32" s="3" customFormat="1" ht="16.5" customHeight="1" thickBot="1" thickTop="1">
      <c r="A60" s="170" t="s">
        <v>11</v>
      </c>
      <c r="B60" s="283"/>
      <c r="C60" s="284"/>
      <c r="D60" s="285">
        <f>SUM(D32:D59)</f>
        <v>75</v>
      </c>
      <c r="E60" s="286"/>
      <c r="F60" s="286"/>
      <c r="G60" s="285">
        <f aca="true" t="shared" si="2" ref="G60:AE60">SUM(G32:G59)</f>
        <v>880</v>
      </c>
      <c r="H60" s="287">
        <f t="shared" si="2"/>
        <v>275</v>
      </c>
      <c r="I60" s="287">
        <f t="shared" si="2"/>
        <v>80</v>
      </c>
      <c r="J60" s="287">
        <f t="shared" si="2"/>
        <v>175</v>
      </c>
      <c r="K60" s="287">
        <f t="shared" si="2"/>
        <v>180</v>
      </c>
      <c r="L60" s="287">
        <f t="shared" si="2"/>
        <v>0</v>
      </c>
      <c r="M60" s="287">
        <f t="shared" si="2"/>
        <v>0</v>
      </c>
      <c r="N60" s="287">
        <f t="shared" si="2"/>
        <v>170</v>
      </c>
      <c r="O60" s="287">
        <f t="shared" si="2"/>
        <v>0</v>
      </c>
      <c r="P60" s="287">
        <f t="shared" si="2"/>
        <v>0</v>
      </c>
      <c r="Q60" s="287">
        <f t="shared" si="2"/>
        <v>55</v>
      </c>
      <c r="R60" s="287">
        <f t="shared" si="2"/>
        <v>140</v>
      </c>
      <c r="S60" s="287">
        <f t="shared" si="2"/>
        <v>80</v>
      </c>
      <c r="T60" s="287">
        <f t="shared" si="2"/>
        <v>120</v>
      </c>
      <c r="U60" s="287">
        <f t="shared" si="2"/>
        <v>35</v>
      </c>
      <c r="V60" s="287">
        <f t="shared" si="2"/>
        <v>135</v>
      </c>
      <c r="W60" s="287">
        <f t="shared" si="2"/>
        <v>75</v>
      </c>
      <c r="X60" s="287">
        <f t="shared" si="2"/>
        <v>145</v>
      </c>
      <c r="Y60" s="287">
        <f t="shared" si="2"/>
        <v>30</v>
      </c>
      <c r="Z60" s="287">
        <f t="shared" si="2"/>
        <v>65</v>
      </c>
      <c r="AA60" s="287">
        <f t="shared" si="2"/>
        <v>0</v>
      </c>
      <c r="AB60" s="287">
        <f t="shared" si="2"/>
        <v>37.5</v>
      </c>
      <c r="AC60" s="287">
        <f t="shared" si="2"/>
        <v>20</v>
      </c>
      <c r="AD60" s="287">
        <f t="shared" si="2"/>
        <v>55</v>
      </c>
      <c r="AE60" s="287">
        <f t="shared" si="2"/>
        <v>0</v>
      </c>
      <c r="AF60" s="1"/>
    </row>
    <row r="61" spans="1:32" s="3" customFormat="1" ht="16.5" customHeight="1" thickBot="1" thickTop="1">
      <c r="A61" s="181" t="s">
        <v>126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3"/>
      <c r="AF61" s="1"/>
    </row>
    <row r="62" spans="1:31" ht="30" customHeight="1" thickTop="1">
      <c r="A62" s="90">
        <v>1</v>
      </c>
      <c r="B62" s="8" t="s">
        <v>136</v>
      </c>
      <c r="C62" s="288" t="s">
        <v>162</v>
      </c>
      <c r="D62" s="90">
        <v>1</v>
      </c>
      <c r="E62" s="91"/>
      <c r="F62" s="91" t="s">
        <v>37</v>
      </c>
      <c r="G62" s="227">
        <v>15</v>
      </c>
      <c r="H62" s="289">
        <v>15</v>
      </c>
      <c r="I62" s="290"/>
      <c r="J62" s="290"/>
      <c r="K62" s="290"/>
      <c r="L62" s="290"/>
      <c r="M62" s="290"/>
      <c r="N62" s="290"/>
      <c r="O62" s="289"/>
      <c r="P62" s="108"/>
      <c r="Q62" s="289"/>
      <c r="R62" s="108"/>
      <c r="S62" s="289">
        <v>15</v>
      </c>
      <c r="T62" s="291"/>
      <c r="U62" s="289"/>
      <c r="V62" s="108"/>
      <c r="W62" s="289"/>
      <c r="X62" s="108"/>
      <c r="Y62" s="289"/>
      <c r="Z62" s="108"/>
      <c r="AA62" s="292">
        <v>1</v>
      </c>
      <c r="AB62" s="293">
        <v>0.5</v>
      </c>
      <c r="AC62" s="293">
        <v>1</v>
      </c>
      <c r="AD62" s="293"/>
      <c r="AE62" s="293"/>
    </row>
    <row r="63" spans="1:31" ht="30" customHeight="1">
      <c r="A63" s="97">
        <v>2</v>
      </c>
      <c r="B63" s="9" t="s">
        <v>135</v>
      </c>
      <c r="C63" s="224" t="s">
        <v>163</v>
      </c>
      <c r="D63" s="97">
        <v>2</v>
      </c>
      <c r="E63" s="98"/>
      <c r="F63" s="98" t="s">
        <v>37</v>
      </c>
      <c r="G63" s="76">
        <v>30</v>
      </c>
      <c r="H63" s="79">
        <v>15</v>
      </c>
      <c r="I63" s="77"/>
      <c r="J63" s="77">
        <v>15</v>
      </c>
      <c r="K63" s="77"/>
      <c r="L63" s="77"/>
      <c r="M63" s="77"/>
      <c r="N63" s="77"/>
      <c r="O63" s="79"/>
      <c r="P63" s="80"/>
      <c r="Q63" s="79"/>
      <c r="R63" s="80"/>
      <c r="S63" s="79">
        <v>15</v>
      </c>
      <c r="T63" s="294">
        <v>15</v>
      </c>
      <c r="U63" s="79"/>
      <c r="V63" s="80"/>
      <c r="W63" s="79"/>
      <c r="X63" s="80"/>
      <c r="Y63" s="79"/>
      <c r="Z63" s="80"/>
      <c r="AA63" s="17">
        <v>2</v>
      </c>
      <c r="AB63" s="95">
        <v>1</v>
      </c>
      <c r="AC63" s="95"/>
      <c r="AD63" s="95">
        <v>2</v>
      </c>
      <c r="AE63" s="95"/>
    </row>
    <row r="64" spans="1:31" ht="30" customHeight="1">
      <c r="A64" s="90">
        <v>3</v>
      </c>
      <c r="B64" s="9" t="s">
        <v>137</v>
      </c>
      <c r="C64" s="224" t="s">
        <v>164</v>
      </c>
      <c r="D64" s="97">
        <v>1</v>
      </c>
      <c r="E64" s="98"/>
      <c r="F64" s="98" t="s">
        <v>37</v>
      </c>
      <c r="G64" s="76">
        <v>15</v>
      </c>
      <c r="H64" s="79">
        <v>15</v>
      </c>
      <c r="I64" s="77"/>
      <c r="J64" s="77"/>
      <c r="K64" s="77"/>
      <c r="L64" s="77"/>
      <c r="M64" s="77"/>
      <c r="N64" s="77"/>
      <c r="O64" s="79"/>
      <c r="P64" s="80"/>
      <c r="Q64" s="79"/>
      <c r="R64" s="80"/>
      <c r="S64" s="79">
        <v>15</v>
      </c>
      <c r="T64" s="294"/>
      <c r="U64" s="79"/>
      <c r="V64" s="80"/>
      <c r="W64" s="79"/>
      <c r="X64" s="80"/>
      <c r="Y64" s="79"/>
      <c r="Z64" s="80"/>
      <c r="AA64" s="17">
        <v>1</v>
      </c>
      <c r="AB64" s="95">
        <v>0.5</v>
      </c>
      <c r="AC64" s="95">
        <v>1</v>
      </c>
      <c r="AD64" s="95"/>
      <c r="AE64" s="95"/>
    </row>
    <row r="65" spans="1:35" ht="31.5" customHeight="1">
      <c r="A65" s="97">
        <v>4</v>
      </c>
      <c r="B65" s="9" t="s">
        <v>139</v>
      </c>
      <c r="C65" s="224" t="s">
        <v>107</v>
      </c>
      <c r="D65" s="97">
        <v>1</v>
      </c>
      <c r="E65" s="98"/>
      <c r="F65" s="98" t="s">
        <v>37</v>
      </c>
      <c r="G65" s="76">
        <v>15</v>
      </c>
      <c r="H65" s="79">
        <v>15</v>
      </c>
      <c r="I65" s="77"/>
      <c r="J65" s="77"/>
      <c r="K65" s="77"/>
      <c r="L65" s="77"/>
      <c r="M65" s="77"/>
      <c r="N65" s="77"/>
      <c r="O65" s="79"/>
      <c r="P65" s="80"/>
      <c r="Q65" s="79"/>
      <c r="R65" s="80"/>
      <c r="S65" s="79">
        <v>15</v>
      </c>
      <c r="T65" s="294"/>
      <c r="U65" s="79"/>
      <c r="V65" s="80"/>
      <c r="W65" s="79"/>
      <c r="X65" s="80"/>
      <c r="Y65" s="79"/>
      <c r="Z65" s="80"/>
      <c r="AA65" s="17">
        <v>1</v>
      </c>
      <c r="AB65" s="95">
        <v>0.5</v>
      </c>
      <c r="AC65" s="95"/>
      <c r="AD65" s="95">
        <v>1</v>
      </c>
      <c r="AE65" s="95"/>
      <c r="AI65" s="1">
        <f>AH63</f>
        <v>0</v>
      </c>
    </row>
    <row r="66" spans="1:31" ht="30" customHeight="1">
      <c r="A66" s="90">
        <v>5</v>
      </c>
      <c r="B66" s="9" t="s">
        <v>140</v>
      </c>
      <c r="C66" s="224" t="s">
        <v>108</v>
      </c>
      <c r="D66" s="97">
        <v>3</v>
      </c>
      <c r="E66" s="98"/>
      <c r="F66" s="98" t="s">
        <v>37</v>
      </c>
      <c r="G66" s="76">
        <v>30</v>
      </c>
      <c r="H66" s="79">
        <v>15</v>
      </c>
      <c r="I66" s="77"/>
      <c r="J66" s="77"/>
      <c r="K66" s="77">
        <v>15</v>
      </c>
      <c r="L66" s="77"/>
      <c r="M66" s="77"/>
      <c r="N66" s="77"/>
      <c r="O66" s="79"/>
      <c r="P66" s="80"/>
      <c r="Q66" s="79"/>
      <c r="R66" s="80"/>
      <c r="S66" s="79">
        <v>15</v>
      </c>
      <c r="T66" s="294">
        <v>15</v>
      </c>
      <c r="U66" s="79"/>
      <c r="V66" s="80"/>
      <c r="W66" s="79"/>
      <c r="X66" s="80"/>
      <c r="Y66" s="79"/>
      <c r="Z66" s="80"/>
      <c r="AA66" s="17">
        <v>3</v>
      </c>
      <c r="AB66" s="95">
        <v>1.5</v>
      </c>
      <c r="AC66" s="95"/>
      <c r="AD66" s="95">
        <v>3</v>
      </c>
      <c r="AE66" s="95"/>
    </row>
    <row r="67" spans="1:31" ht="30" customHeight="1">
      <c r="A67" s="97">
        <v>6</v>
      </c>
      <c r="B67" s="9" t="s">
        <v>138</v>
      </c>
      <c r="C67" s="224" t="s">
        <v>109</v>
      </c>
      <c r="D67" s="97">
        <v>2</v>
      </c>
      <c r="E67" s="98"/>
      <c r="F67" s="98" t="s">
        <v>36</v>
      </c>
      <c r="G67" s="76">
        <v>30</v>
      </c>
      <c r="H67" s="79">
        <v>15</v>
      </c>
      <c r="I67" s="77">
        <v>15</v>
      </c>
      <c r="J67" s="77"/>
      <c r="K67" s="77"/>
      <c r="L67" s="77"/>
      <c r="M67" s="77"/>
      <c r="N67" s="77"/>
      <c r="O67" s="79"/>
      <c r="P67" s="295"/>
      <c r="Q67" s="79"/>
      <c r="R67" s="80"/>
      <c r="S67" s="79"/>
      <c r="T67" s="294"/>
      <c r="U67" s="79">
        <v>15</v>
      </c>
      <c r="V67" s="80">
        <v>15</v>
      </c>
      <c r="W67" s="79"/>
      <c r="X67" s="80"/>
      <c r="Y67" s="79"/>
      <c r="Z67" s="80"/>
      <c r="AA67" s="17">
        <v>2</v>
      </c>
      <c r="AB67" s="95">
        <v>1</v>
      </c>
      <c r="AC67" s="95">
        <v>2</v>
      </c>
      <c r="AD67" s="95"/>
      <c r="AE67" s="95"/>
    </row>
    <row r="68" spans="1:31" ht="30" customHeight="1">
      <c r="A68" s="90">
        <v>7</v>
      </c>
      <c r="B68" s="9" t="s">
        <v>141</v>
      </c>
      <c r="C68" s="224" t="s">
        <v>110</v>
      </c>
      <c r="D68" s="97">
        <v>3</v>
      </c>
      <c r="E68" s="98"/>
      <c r="F68" s="98" t="s">
        <v>36</v>
      </c>
      <c r="G68" s="76">
        <v>30</v>
      </c>
      <c r="H68" s="79">
        <v>15</v>
      </c>
      <c r="I68" s="77"/>
      <c r="J68" s="77"/>
      <c r="K68" s="77">
        <v>15</v>
      </c>
      <c r="L68" s="77"/>
      <c r="M68" s="77"/>
      <c r="N68" s="77"/>
      <c r="O68" s="79"/>
      <c r="P68" s="80"/>
      <c r="Q68" s="79"/>
      <c r="R68" s="80"/>
      <c r="S68" s="79"/>
      <c r="T68" s="294"/>
      <c r="U68" s="79">
        <v>15</v>
      </c>
      <c r="V68" s="80">
        <v>15</v>
      </c>
      <c r="W68" s="79"/>
      <c r="X68" s="80"/>
      <c r="Y68" s="79"/>
      <c r="Z68" s="80"/>
      <c r="AA68" s="17">
        <v>3</v>
      </c>
      <c r="AB68" s="95">
        <v>1.5</v>
      </c>
      <c r="AC68" s="95"/>
      <c r="AD68" s="95">
        <v>3</v>
      </c>
      <c r="AE68" s="95"/>
    </row>
    <row r="69" spans="1:31" ht="30" customHeight="1">
      <c r="A69" s="97">
        <v>8</v>
      </c>
      <c r="B69" s="9" t="s">
        <v>142</v>
      </c>
      <c r="C69" s="224" t="s">
        <v>111</v>
      </c>
      <c r="D69" s="97">
        <v>2</v>
      </c>
      <c r="E69" s="98"/>
      <c r="F69" s="98" t="s">
        <v>36</v>
      </c>
      <c r="G69" s="76">
        <v>30</v>
      </c>
      <c r="H69" s="79"/>
      <c r="I69" s="77"/>
      <c r="J69" s="77">
        <v>15</v>
      </c>
      <c r="K69" s="77"/>
      <c r="L69" s="77"/>
      <c r="M69" s="77"/>
      <c r="N69" s="77">
        <v>15</v>
      </c>
      <c r="O69" s="79"/>
      <c r="P69" s="80"/>
      <c r="Q69" s="79"/>
      <c r="R69" s="80"/>
      <c r="S69" s="79"/>
      <c r="T69" s="294"/>
      <c r="U69" s="79"/>
      <c r="V69" s="80">
        <v>30</v>
      </c>
      <c r="W69" s="79"/>
      <c r="X69" s="80"/>
      <c r="Y69" s="79"/>
      <c r="Z69" s="80"/>
      <c r="AA69" s="17">
        <v>2</v>
      </c>
      <c r="AB69" s="95">
        <v>1</v>
      </c>
      <c r="AC69" s="95"/>
      <c r="AD69" s="95">
        <v>2</v>
      </c>
      <c r="AE69" s="95"/>
    </row>
    <row r="70" spans="1:31" ht="30" customHeight="1">
      <c r="A70" s="90">
        <v>9</v>
      </c>
      <c r="B70" s="10" t="s">
        <v>143</v>
      </c>
      <c r="C70" s="296" t="s">
        <v>112</v>
      </c>
      <c r="D70" s="97">
        <v>2</v>
      </c>
      <c r="E70" s="98"/>
      <c r="F70" s="98" t="s">
        <v>36</v>
      </c>
      <c r="G70" s="76">
        <v>30</v>
      </c>
      <c r="H70" s="79">
        <v>15</v>
      </c>
      <c r="I70" s="77"/>
      <c r="J70" s="77">
        <v>15</v>
      </c>
      <c r="K70" s="77"/>
      <c r="L70" s="77"/>
      <c r="M70" s="77"/>
      <c r="N70" s="77"/>
      <c r="O70" s="79"/>
      <c r="P70" s="80"/>
      <c r="Q70" s="79"/>
      <c r="R70" s="80"/>
      <c r="S70" s="79"/>
      <c r="T70" s="294"/>
      <c r="U70" s="79">
        <v>15</v>
      </c>
      <c r="V70" s="80">
        <v>15</v>
      </c>
      <c r="W70" s="79"/>
      <c r="X70" s="80"/>
      <c r="Y70" s="79"/>
      <c r="Z70" s="80"/>
      <c r="AA70" s="17">
        <v>2</v>
      </c>
      <c r="AB70" s="95">
        <v>1</v>
      </c>
      <c r="AC70" s="95"/>
      <c r="AD70" s="95">
        <v>2</v>
      </c>
      <c r="AE70" s="95"/>
    </row>
    <row r="71" spans="1:31" ht="30.75" customHeight="1">
      <c r="A71" s="97">
        <v>10</v>
      </c>
      <c r="B71" s="11" t="s">
        <v>144</v>
      </c>
      <c r="C71" s="224" t="s">
        <v>113</v>
      </c>
      <c r="D71" s="97">
        <v>2</v>
      </c>
      <c r="E71" s="98"/>
      <c r="F71" s="98" t="s">
        <v>36</v>
      </c>
      <c r="G71" s="76">
        <v>30</v>
      </c>
      <c r="H71" s="79">
        <v>15</v>
      </c>
      <c r="I71" s="77"/>
      <c r="J71" s="77">
        <v>15</v>
      </c>
      <c r="K71" s="77"/>
      <c r="L71" s="77"/>
      <c r="M71" s="77"/>
      <c r="N71" s="77"/>
      <c r="O71" s="79"/>
      <c r="P71" s="80"/>
      <c r="Q71" s="79"/>
      <c r="R71" s="80"/>
      <c r="S71" s="79"/>
      <c r="T71" s="294"/>
      <c r="U71" s="79">
        <v>15</v>
      </c>
      <c r="V71" s="80">
        <v>15</v>
      </c>
      <c r="W71" s="79"/>
      <c r="X71" s="80"/>
      <c r="Y71" s="79"/>
      <c r="Z71" s="80"/>
      <c r="AA71" s="17">
        <v>2</v>
      </c>
      <c r="AB71" s="95">
        <v>1</v>
      </c>
      <c r="AC71" s="95"/>
      <c r="AD71" s="95">
        <v>2</v>
      </c>
      <c r="AE71" s="95"/>
    </row>
    <row r="72" spans="1:31" ht="42.75">
      <c r="A72" s="90">
        <v>11</v>
      </c>
      <c r="B72" s="11" t="s">
        <v>150</v>
      </c>
      <c r="C72" s="224" t="s">
        <v>165</v>
      </c>
      <c r="D72" s="97">
        <v>3</v>
      </c>
      <c r="E72" s="98"/>
      <c r="F72" s="98" t="s">
        <v>85</v>
      </c>
      <c r="G72" s="76">
        <v>30</v>
      </c>
      <c r="H72" s="79">
        <v>15</v>
      </c>
      <c r="I72" s="77">
        <v>15</v>
      </c>
      <c r="J72" s="77"/>
      <c r="K72" s="77"/>
      <c r="L72" s="77"/>
      <c r="M72" s="77"/>
      <c r="N72" s="77"/>
      <c r="O72" s="79"/>
      <c r="P72" s="80"/>
      <c r="Q72" s="79"/>
      <c r="R72" s="80"/>
      <c r="S72" s="79"/>
      <c r="T72" s="294"/>
      <c r="U72" s="79"/>
      <c r="V72" s="80"/>
      <c r="W72" s="79">
        <v>15</v>
      </c>
      <c r="X72" s="80">
        <v>15</v>
      </c>
      <c r="Y72" s="79"/>
      <c r="Z72" s="80"/>
      <c r="AA72" s="17">
        <v>3</v>
      </c>
      <c r="AB72" s="95">
        <v>1.5</v>
      </c>
      <c r="AC72" s="95">
        <v>3</v>
      </c>
      <c r="AD72" s="95"/>
      <c r="AE72" s="95"/>
    </row>
    <row r="73" spans="1:31" ht="30" customHeight="1">
      <c r="A73" s="97">
        <v>12</v>
      </c>
      <c r="B73" s="11" t="s">
        <v>149</v>
      </c>
      <c r="C73" s="224" t="s">
        <v>114</v>
      </c>
      <c r="D73" s="97">
        <v>1</v>
      </c>
      <c r="E73" s="98"/>
      <c r="F73" s="98" t="s">
        <v>85</v>
      </c>
      <c r="G73" s="76">
        <v>15</v>
      </c>
      <c r="H73" s="79">
        <v>15</v>
      </c>
      <c r="I73" s="77"/>
      <c r="J73" s="77"/>
      <c r="K73" s="77"/>
      <c r="L73" s="77"/>
      <c r="M73" s="77"/>
      <c r="N73" s="77"/>
      <c r="O73" s="79"/>
      <c r="P73" s="80"/>
      <c r="Q73" s="79"/>
      <c r="R73" s="80"/>
      <c r="S73" s="79"/>
      <c r="T73" s="294"/>
      <c r="U73" s="79"/>
      <c r="V73" s="80"/>
      <c r="W73" s="79">
        <v>15</v>
      </c>
      <c r="X73" s="80"/>
      <c r="Y73" s="79"/>
      <c r="Z73" s="80"/>
      <c r="AA73" s="17">
        <v>1</v>
      </c>
      <c r="AB73" s="95">
        <v>0.5</v>
      </c>
      <c r="AC73" s="95">
        <v>1</v>
      </c>
      <c r="AD73" s="95"/>
      <c r="AE73" s="95"/>
    </row>
    <row r="74" spans="1:32" ht="30" customHeight="1">
      <c r="A74" s="90">
        <v>13</v>
      </c>
      <c r="B74" s="11" t="s">
        <v>145</v>
      </c>
      <c r="C74" s="224" t="s">
        <v>115</v>
      </c>
      <c r="D74" s="97">
        <v>1</v>
      </c>
      <c r="E74" s="98"/>
      <c r="F74" s="98" t="s">
        <v>102</v>
      </c>
      <c r="G74" s="76">
        <v>15</v>
      </c>
      <c r="H74" s="79"/>
      <c r="I74" s="77"/>
      <c r="J74" s="77">
        <v>15</v>
      </c>
      <c r="K74" s="77"/>
      <c r="L74" s="77"/>
      <c r="M74" s="77"/>
      <c r="N74" s="77"/>
      <c r="O74" s="79"/>
      <c r="P74" s="80"/>
      <c r="Q74" s="79"/>
      <c r="R74" s="80"/>
      <c r="S74" s="79"/>
      <c r="T74" s="294"/>
      <c r="U74" s="79"/>
      <c r="V74" s="80"/>
      <c r="W74" s="79"/>
      <c r="X74" s="80"/>
      <c r="Y74" s="79"/>
      <c r="Z74" s="80">
        <v>15</v>
      </c>
      <c r="AA74" s="17">
        <v>1</v>
      </c>
      <c r="AB74" s="95">
        <v>0.5</v>
      </c>
      <c r="AC74" s="95"/>
      <c r="AD74" s="95">
        <v>1</v>
      </c>
      <c r="AE74" s="95"/>
      <c r="AF74" s="297"/>
    </row>
    <row r="75" spans="1:31" ht="30" customHeight="1">
      <c r="A75" s="97">
        <v>14</v>
      </c>
      <c r="B75" s="11" t="s">
        <v>146</v>
      </c>
      <c r="C75" s="224" t="s">
        <v>116</v>
      </c>
      <c r="D75" s="97">
        <v>2</v>
      </c>
      <c r="E75" s="98"/>
      <c r="F75" s="98" t="s">
        <v>102</v>
      </c>
      <c r="G75" s="76">
        <v>30</v>
      </c>
      <c r="H75" s="79">
        <v>15</v>
      </c>
      <c r="I75" s="77"/>
      <c r="J75" s="77"/>
      <c r="K75" s="77">
        <v>15</v>
      </c>
      <c r="L75" s="77"/>
      <c r="M75" s="77"/>
      <c r="N75" s="77"/>
      <c r="O75" s="79"/>
      <c r="P75" s="80"/>
      <c r="Q75" s="79"/>
      <c r="R75" s="80"/>
      <c r="S75" s="79"/>
      <c r="T75" s="294"/>
      <c r="U75" s="79"/>
      <c r="V75" s="80"/>
      <c r="W75" s="79"/>
      <c r="X75" s="80"/>
      <c r="Y75" s="79">
        <v>15</v>
      </c>
      <c r="Z75" s="80">
        <v>15</v>
      </c>
      <c r="AA75" s="17">
        <v>2</v>
      </c>
      <c r="AB75" s="95">
        <v>1</v>
      </c>
      <c r="AC75" s="95"/>
      <c r="AD75" s="95">
        <v>2</v>
      </c>
      <c r="AE75" s="95"/>
    </row>
    <row r="76" spans="1:32" ht="30" customHeight="1">
      <c r="A76" s="90">
        <v>15</v>
      </c>
      <c r="B76" s="11" t="s">
        <v>147</v>
      </c>
      <c r="C76" s="224" t="s">
        <v>117</v>
      </c>
      <c r="D76" s="97">
        <v>2</v>
      </c>
      <c r="E76" s="98"/>
      <c r="F76" s="98" t="s">
        <v>102</v>
      </c>
      <c r="G76" s="76">
        <v>30</v>
      </c>
      <c r="H76" s="79">
        <v>15</v>
      </c>
      <c r="I76" s="77"/>
      <c r="J76" s="77"/>
      <c r="K76" s="77">
        <v>15</v>
      </c>
      <c r="L76" s="77"/>
      <c r="M76" s="77"/>
      <c r="N76" s="77"/>
      <c r="O76" s="79"/>
      <c r="P76" s="80"/>
      <c r="Q76" s="79"/>
      <c r="R76" s="80"/>
      <c r="S76" s="79"/>
      <c r="T76" s="294"/>
      <c r="U76" s="79"/>
      <c r="V76" s="80"/>
      <c r="W76" s="79"/>
      <c r="X76" s="80"/>
      <c r="Y76" s="79">
        <v>15</v>
      </c>
      <c r="Z76" s="80">
        <v>15</v>
      </c>
      <c r="AA76" s="17">
        <v>2</v>
      </c>
      <c r="AB76" s="95">
        <v>1</v>
      </c>
      <c r="AC76" s="95"/>
      <c r="AD76" s="95">
        <v>2</v>
      </c>
      <c r="AE76" s="95"/>
      <c r="AF76" s="3"/>
    </row>
    <row r="77" spans="1:32" s="297" customFormat="1" ht="30" customHeight="1">
      <c r="A77" s="97">
        <v>16</v>
      </c>
      <c r="B77" s="11" t="s">
        <v>148</v>
      </c>
      <c r="C77" s="224" t="s">
        <v>118</v>
      </c>
      <c r="D77" s="97">
        <v>2</v>
      </c>
      <c r="E77" s="98"/>
      <c r="F77" s="98" t="s">
        <v>102</v>
      </c>
      <c r="G77" s="76">
        <v>20</v>
      </c>
      <c r="H77" s="79">
        <v>20</v>
      </c>
      <c r="I77" s="298"/>
      <c r="J77" s="298"/>
      <c r="K77" s="298"/>
      <c r="L77" s="298"/>
      <c r="M77" s="298"/>
      <c r="N77" s="298"/>
      <c r="O77" s="299"/>
      <c r="P77" s="295"/>
      <c r="Q77" s="299"/>
      <c r="R77" s="295"/>
      <c r="S77" s="299"/>
      <c r="T77" s="300"/>
      <c r="U77" s="299"/>
      <c r="V77" s="295"/>
      <c r="W77" s="299"/>
      <c r="X77" s="295"/>
      <c r="Y77" s="299">
        <v>20</v>
      </c>
      <c r="Z77" s="295"/>
      <c r="AA77" s="88">
        <v>2</v>
      </c>
      <c r="AB77" s="99">
        <v>1</v>
      </c>
      <c r="AC77" s="301"/>
      <c r="AD77" s="99">
        <v>2</v>
      </c>
      <c r="AE77" s="301"/>
      <c r="AF77" s="1"/>
    </row>
    <row r="78" spans="1:31" ht="43.5" customHeight="1" thickBot="1">
      <c r="A78" s="90">
        <v>17</v>
      </c>
      <c r="B78" s="12" t="s">
        <v>151</v>
      </c>
      <c r="C78" s="302" t="s">
        <v>119</v>
      </c>
      <c r="D78" s="102">
        <v>2</v>
      </c>
      <c r="E78" s="103"/>
      <c r="F78" s="103" t="s">
        <v>102</v>
      </c>
      <c r="G78" s="303">
        <v>30</v>
      </c>
      <c r="H78" s="104">
        <v>15</v>
      </c>
      <c r="I78" s="105"/>
      <c r="J78" s="105">
        <v>15</v>
      </c>
      <c r="K78" s="105"/>
      <c r="L78" s="105"/>
      <c r="M78" s="105"/>
      <c r="N78" s="105"/>
      <c r="O78" s="104"/>
      <c r="P78" s="93"/>
      <c r="Q78" s="104"/>
      <c r="R78" s="93"/>
      <c r="S78" s="104"/>
      <c r="T78" s="304"/>
      <c r="U78" s="104"/>
      <c r="V78" s="93"/>
      <c r="W78" s="104"/>
      <c r="X78" s="93"/>
      <c r="Y78" s="104">
        <v>15</v>
      </c>
      <c r="Z78" s="93">
        <v>15</v>
      </c>
      <c r="AA78" s="305">
        <v>2</v>
      </c>
      <c r="AB78" s="232">
        <v>1</v>
      </c>
      <c r="AC78" s="232">
        <v>2</v>
      </c>
      <c r="AD78" s="232"/>
      <c r="AE78" s="232"/>
    </row>
    <row r="79" spans="1:32" s="3" customFormat="1" ht="18" customHeight="1" thickBot="1" thickTop="1">
      <c r="A79" s="170" t="s">
        <v>11</v>
      </c>
      <c r="B79" s="283"/>
      <c r="C79" s="113"/>
      <c r="D79" s="114">
        <f>SUM(D62:D78)</f>
        <v>32</v>
      </c>
      <c r="E79" s="115"/>
      <c r="F79" s="115"/>
      <c r="G79" s="114">
        <f>SUM(G62:G78)</f>
        <v>425</v>
      </c>
      <c r="H79" s="116">
        <f aca="true" t="shared" si="3" ref="H79:AE79">SUM(H62:H78)</f>
        <v>230</v>
      </c>
      <c r="I79" s="176">
        <f t="shared" si="3"/>
        <v>30</v>
      </c>
      <c r="J79" s="176">
        <f t="shared" si="3"/>
        <v>90</v>
      </c>
      <c r="K79" s="176">
        <f t="shared" si="3"/>
        <v>60</v>
      </c>
      <c r="L79" s="176">
        <f t="shared" si="3"/>
        <v>0</v>
      </c>
      <c r="M79" s="176">
        <f t="shared" si="3"/>
        <v>0</v>
      </c>
      <c r="N79" s="176">
        <f t="shared" si="3"/>
        <v>15</v>
      </c>
      <c r="O79" s="116">
        <f t="shared" si="3"/>
        <v>0</v>
      </c>
      <c r="P79" s="177">
        <f t="shared" si="3"/>
        <v>0</v>
      </c>
      <c r="Q79" s="116">
        <f t="shared" si="3"/>
        <v>0</v>
      </c>
      <c r="R79" s="177">
        <f t="shared" si="3"/>
        <v>0</v>
      </c>
      <c r="S79" s="116">
        <f t="shared" si="3"/>
        <v>75</v>
      </c>
      <c r="T79" s="177">
        <f t="shared" si="3"/>
        <v>30</v>
      </c>
      <c r="U79" s="116">
        <f t="shared" si="3"/>
        <v>60</v>
      </c>
      <c r="V79" s="177">
        <f t="shared" si="3"/>
        <v>90</v>
      </c>
      <c r="W79" s="116">
        <f t="shared" si="3"/>
        <v>30</v>
      </c>
      <c r="X79" s="177">
        <f t="shared" si="3"/>
        <v>15</v>
      </c>
      <c r="Y79" s="116">
        <v>65</v>
      </c>
      <c r="Z79" s="177">
        <f t="shared" si="3"/>
        <v>60</v>
      </c>
      <c r="AA79" s="177">
        <f t="shared" si="3"/>
        <v>32</v>
      </c>
      <c r="AB79" s="177">
        <f t="shared" si="3"/>
        <v>16</v>
      </c>
      <c r="AC79" s="177">
        <f t="shared" si="3"/>
        <v>10</v>
      </c>
      <c r="AD79" s="177">
        <f t="shared" si="3"/>
        <v>22</v>
      </c>
      <c r="AE79" s="177">
        <f t="shared" si="3"/>
        <v>0</v>
      </c>
      <c r="AF79" s="1"/>
    </row>
    <row r="80" spans="1:32" ht="16.5" customHeight="1" thickBot="1" thickTop="1">
      <c r="A80" s="306" t="s">
        <v>127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8"/>
      <c r="AF80" s="3"/>
    </row>
    <row r="81" spans="1:31" ht="28.5" customHeight="1" thickBot="1" thickTop="1">
      <c r="A81" s="73">
        <v>1</v>
      </c>
      <c r="B81" s="309" t="s">
        <v>172</v>
      </c>
      <c r="C81" s="310" t="s">
        <v>168</v>
      </c>
      <c r="D81" s="73">
        <v>6</v>
      </c>
      <c r="E81" s="74"/>
      <c r="F81" s="74" t="s">
        <v>85</v>
      </c>
      <c r="G81" s="311">
        <v>60</v>
      </c>
      <c r="H81" s="312"/>
      <c r="I81" s="313"/>
      <c r="J81" s="313"/>
      <c r="K81" s="313">
        <v>60</v>
      </c>
      <c r="L81" s="313"/>
      <c r="M81" s="313"/>
      <c r="N81" s="313"/>
      <c r="O81" s="312"/>
      <c r="P81" s="314"/>
      <c r="Q81" s="312"/>
      <c r="R81" s="314"/>
      <c r="S81" s="312"/>
      <c r="T81" s="315"/>
      <c r="U81" s="312"/>
      <c r="V81" s="314"/>
      <c r="W81" s="312"/>
      <c r="X81" s="314">
        <v>60</v>
      </c>
      <c r="Y81" s="312"/>
      <c r="Z81" s="314"/>
      <c r="AA81" s="316">
        <v>6</v>
      </c>
      <c r="AB81" s="293">
        <v>3</v>
      </c>
      <c r="AC81" s="293">
        <v>3</v>
      </c>
      <c r="AD81" s="293">
        <v>3</v>
      </c>
      <c r="AE81" s="293"/>
    </row>
    <row r="82" spans="1:31" ht="27" customHeight="1" thickTop="1">
      <c r="A82" s="90">
        <v>2</v>
      </c>
      <c r="B82" s="309" t="s">
        <v>171</v>
      </c>
      <c r="C82" s="310" t="s">
        <v>169</v>
      </c>
      <c r="D82" s="90">
        <v>6</v>
      </c>
      <c r="E82" s="91"/>
      <c r="F82" s="91" t="s">
        <v>102</v>
      </c>
      <c r="G82" s="227">
        <v>60</v>
      </c>
      <c r="H82" s="289"/>
      <c r="I82" s="290"/>
      <c r="J82" s="290"/>
      <c r="K82" s="290">
        <v>60</v>
      </c>
      <c r="L82" s="290"/>
      <c r="M82" s="290"/>
      <c r="N82" s="290"/>
      <c r="O82" s="289"/>
      <c r="P82" s="108"/>
      <c r="Q82" s="289"/>
      <c r="R82" s="108"/>
      <c r="S82" s="289"/>
      <c r="T82" s="291"/>
      <c r="U82" s="289"/>
      <c r="V82" s="108"/>
      <c r="W82" s="289"/>
      <c r="X82" s="108"/>
      <c r="Y82" s="289"/>
      <c r="Z82" s="108">
        <v>60</v>
      </c>
      <c r="AA82" s="292">
        <v>6</v>
      </c>
      <c r="AB82" s="317">
        <v>3</v>
      </c>
      <c r="AC82" s="317">
        <v>3</v>
      </c>
      <c r="AD82" s="317">
        <v>3</v>
      </c>
      <c r="AE82" s="317"/>
    </row>
    <row r="83" spans="1:31" ht="27" customHeight="1" thickBot="1">
      <c r="A83" s="97">
        <v>3</v>
      </c>
      <c r="B83" s="11" t="s">
        <v>170</v>
      </c>
      <c r="C83" s="318" t="s">
        <v>121</v>
      </c>
      <c r="D83" s="97">
        <v>3</v>
      </c>
      <c r="E83" s="98"/>
      <c r="F83" s="98" t="s">
        <v>102</v>
      </c>
      <c r="G83" s="76">
        <v>30</v>
      </c>
      <c r="H83" s="79"/>
      <c r="I83" s="77"/>
      <c r="J83" s="77"/>
      <c r="K83" s="77"/>
      <c r="L83" s="77"/>
      <c r="M83" s="77">
        <v>30</v>
      </c>
      <c r="N83" s="77"/>
      <c r="O83" s="79"/>
      <c r="P83" s="80"/>
      <c r="Q83" s="79"/>
      <c r="R83" s="80"/>
      <c r="S83" s="79"/>
      <c r="T83" s="294"/>
      <c r="U83" s="79"/>
      <c r="V83" s="80"/>
      <c r="W83" s="79"/>
      <c r="X83" s="80"/>
      <c r="Y83" s="79"/>
      <c r="Z83" s="80">
        <v>30</v>
      </c>
      <c r="AA83" s="17">
        <v>3</v>
      </c>
      <c r="AB83" s="95">
        <v>1.5</v>
      </c>
      <c r="AC83" s="95">
        <v>1.5</v>
      </c>
      <c r="AD83" s="95">
        <v>1.5</v>
      </c>
      <c r="AE83" s="95"/>
    </row>
    <row r="84" spans="1:32" s="3" customFormat="1" ht="16.5" customHeight="1" thickBot="1" thickTop="1">
      <c r="A84" s="170" t="s">
        <v>11</v>
      </c>
      <c r="B84" s="283"/>
      <c r="C84" s="113"/>
      <c r="D84" s="114">
        <f>SUM(D81:D83)</f>
        <v>15</v>
      </c>
      <c r="E84" s="115"/>
      <c r="F84" s="115"/>
      <c r="G84" s="114">
        <f aca="true" t="shared" si="4" ref="G84:AE84">SUM(G81:G83)</f>
        <v>150</v>
      </c>
      <c r="H84" s="116">
        <f t="shared" si="4"/>
        <v>0</v>
      </c>
      <c r="I84" s="176">
        <f t="shared" si="4"/>
        <v>0</v>
      </c>
      <c r="J84" s="176">
        <f t="shared" si="4"/>
        <v>0</v>
      </c>
      <c r="K84" s="176">
        <f t="shared" si="4"/>
        <v>120</v>
      </c>
      <c r="L84" s="176">
        <f t="shared" si="4"/>
        <v>0</v>
      </c>
      <c r="M84" s="176">
        <f t="shared" si="4"/>
        <v>30</v>
      </c>
      <c r="N84" s="176">
        <f t="shared" si="4"/>
        <v>0</v>
      </c>
      <c r="O84" s="116">
        <f t="shared" si="4"/>
        <v>0</v>
      </c>
      <c r="P84" s="177">
        <f t="shared" si="4"/>
        <v>0</v>
      </c>
      <c r="Q84" s="116">
        <f t="shared" si="4"/>
        <v>0</v>
      </c>
      <c r="R84" s="177">
        <f t="shared" si="4"/>
        <v>0</v>
      </c>
      <c r="S84" s="116">
        <f t="shared" si="4"/>
        <v>0</v>
      </c>
      <c r="T84" s="177">
        <f t="shared" si="4"/>
        <v>0</v>
      </c>
      <c r="U84" s="116">
        <f t="shared" si="4"/>
        <v>0</v>
      </c>
      <c r="V84" s="177">
        <f t="shared" si="4"/>
        <v>0</v>
      </c>
      <c r="W84" s="116">
        <f t="shared" si="4"/>
        <v>0</v>
      </c>
      <c r="X84" s="177">
        <f t="shared" si="4"/>
        <v>60</v>
      </c>
      <c r="Y84" s="116">
        <f t="shared" si="4"/>
        <v>0</v>
      </c>
      <c r="Z84" s="177">
        <f t="shared" si="4"/>
        <v>90</v>
      </c>
      <c r="AA84" s="177">
        <f t="shared" si="4"/>
        <v>15</v>
      </c>
      <c r="AB84" s="177">
        <f t="shared" si="4"/>
        <v>7.5</v>
      </c>
      <c r="AC84" s="177">
        <f t="shared" si="4"/>
        <v>7.5</v>
      </c>
      <c r="AD84" s="177">
        <f t="shared" si="4"/>
        <v>7.5</v>
      </c>
      <c r="AE84" s="177">
        <f t="shared" si="4"/>
        <v>0</v>
      </c>
      <c r="AF84" s="319"/>
    </row>
    <row r="85" spans="1:31" ht="16.5" customHeight="1" thickBot="1" thickTop="1">
      <c r="A85" s="181" t="s">
        <v>128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3"/>
    </row>
    <row r="86" spans="1:31" ht="30.75" customHeight="1" thickBot="1" thickTop="1">
      <c r="A86" s="7">
        <v>1</v>
      </c>
      <c r="B86" s="320" t="s">
        <v>181</v>
      </c>
      <c r="C86" s="321" t="s">
        <v>122</v>
      </c>
      <c r="D86" s="322">
        <v>6</v>
      </c>
      <c r="E86" s="323"/>
      <c r="F86" s="324">
        <v>4</v>
      </c>
      <c r="G86" s="325"/>
      <c r="H86" s="326"/>
      <c r="I86" s="327"/>
      <c r="J86" s="327"/>
      <c r="K86" s="327"/>
      <c r="L86" s="327"/>
      <c r="M86" s="327"/>
      <c r="N86" s="328"/>
      <c r="O86" s="326"/>
      <c r="P86" s="328"/>
      <c r="Q86" s="329"/>
      <c r="R86" s="330"/>
      <c r="S86" s="326"/>
      <c r="T86" s="328"/>
      <c r="U86" s="329"/>
      <c r="V86" s="330"/>
      <c r="W86" s="326"/>
      <c r="X86" s="328"/>
      <c r="Y86" s="329"/>
      <c r="Z86" s="328"/>
      <c r="AA86" s="292"/>
      <c r="AB86" s="293">
        <v>3</v>
      </c>
      <c r="AC86" s="293">
        <v>3</v>
      </c>
      <c r="AD86" s="293">
        <v>3</v>
      </c>
      <c r="AE86" s="293"/>
    </row>
    <row r="87" spans="1:32" s="338" customFormat="1" ht="16.5" customHeight="1" thickBot="1" thickTop="1">
      <c r="A87" s="331" t="s">
        <v>14</v>
      </c>
      <c r="B87" s="332"/>
      <c r="C87" s="333"/>
      <c r="D87" s="334">
        <f>D86+D84+D79+D60+D30+D17</f>
        <v>180</v>
      </c>
      <c r="E87" s="335"/>
      <c r="F87" s="336"/>
      <c r="G87" s="334">
        <f>G17+G30+G60+G79+G84</f>
        <v>2130</v>
      </c>
      <c r="H87" s="334">
        <f>H30+H60+H79+H17</f>
        <v>695</v>
      </c>
      <c r="I87" s="334">
        <f>I79+I60+I30+I17</f>
        <v>260</v>
      </c>
      <c r="J87" s="334">
        <f>J60+J79</f>
        <v>265</v>
      </c>
      <c r="K87" s="334">
        <f>K17+K30+K60+K79+K84</f>
        <v>575</v>
      </c>
      <c r="L87" s="334">
        <f>L83+L60+L58+L48+L30+L17</f>
        <v>120</v>
      </c>
      <c r="M87" s="334">
        <f>M60+M58+M48+M30+M17+M84</f>
        <v>30</v>
      </c>
      <c r="N87" s="334">
        <f>N79+N60</f>
        <v>185</v>
      </c>
      <c r="O87" s="334">
        <f>O30+O60+O79+O17</f>
        <v>135</v>
      </c>
      <c r="P87" s="334">
        <f>P86+P60+P58+P48+P30+P17+P84</f>
        <v>245</v>
      </c>
      <c r="Q87" s="334">
        <f>Q79+Q60+Q30</f>
        <v>105</v>
      </c>
      <c r="R87" s="334">
        <f>R79+R60+R30+R17</f>
        <v>290</v>
      </c>
      <c r="S87" s="334">
        <f>S79+S60+S17</f>
        <v>160</v>
      </c>
      <c r="T87" s="334">
        <f>T79+T60+T30+T17</f>
        <v>210</v>
      </c>
      <c r="U87" s="334">
        <f>U79+U60+U30</f>
        <v>95</v>
      </c>
      <c r="V87" s="334">
        <f>V79+V60+V30+V17</f>
        <v>255</v>
      </c>
      <c r="W87" s="334">
        <f>W79+W60</f>
        <v>105</v>
      </c>
      <c r="X87" s="334">
        <f>X86+X60+X58+X48+X30+X17+X84</f>
        <v>220</v>
      </c>
      <c r="Y87" s="334">
        <f>Y79+Y60</f>
        <v>95</v>
      </c>
      <c r="Z87" s="334">
        <f>Z79+Z84+Z60</f>
        <v>215</v>
      </c>
      <c r="AA87" s="334">
        <f>AA17+AA79+AA84</f>
        <v>55</v>
      </c>
      <c r="AB87" s="334">
        <f>SUM(AB17,AB30,AB60,AB79,AB84,AB86)</f>
        <v>90</v>
      </c>
      <c r="AC87" s="334">
        <f>AC86+AC84+AC17+AC79+AC30+AC60</f>
        <v>65</v>
      </c>
      <c r="AD87" s="334">
        <f>SUM(AD17,AD30,AD60,AD79,AD84,AD86)</f>
        <v>115</v>
      </c>
      <c r="AE87" s="334">
        <f>AE86+AE84+AE8+AE79</f>
        <v>0</v>
      </c>
      <c r="AF87" s="337"/>
    </row>
    <row r="88" spans="1:31" ht="16.5" customHeight="1" thickTop="1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E88" s="341"/>
    </row>
    <row r="89" spans="1:31" ht="12.75" customHeight="1" thickBot="1">
      <c r="A89" s="342"/>
      <c r="B89" s="342"/>
      <c r="C89" s="343"/>
      <c r="D89" s="342"/>
      <c r="E89" s="342"/>
      <c r="F89" s="344"/>
      <c r="G89" s="345"/>
      <c r="H89" s="344"/>
      <c r="I89" s="344"/>
      <c r="J89" s="344"/>
      <c r="K89" s="344"/>
      <c r="L89" s="344"/>
      <c r="M89" s="344"/>
      <c r="N89" s="344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7"/>
      <c r="AB89" s="347"/>
      <c r="AC89" s="347"/>
      <c r="AD89" s="347"/>
      <c r="AE89" s="348"/>
    </row>
    <row r="90" spans="1:31" ht="13.5" customHeight="1" thickBot="1" thickTop="1">
      <c r="A90" s="342"/>
      <c r="B90" s="342"/>
      <c r="C90" s="343"/>
      <c r="D90" s="342"/>
      <c r="E90" s="342"/>
      <c r="F90" s="342"/>
      <c r="G90" s="345"/>
      <c r="H90" s="342"/>
      <c r="I90" s="344"/>
      <c r="J90" s="349" t="s">
        <v>13</v>
      </c>
      <c r="K90" s="349"/>
      <c r="L90" s="349"/>
      <c r="M90" s="349"/>
      <c r="N90" s="350"/>
      <c r="O90" s="351">
        <v>4</v>
      </c>
      <c r="P90" s="352">
        <v>7</v>
      </c>
      <c r="Q90" s="351">
        <v>4</v>
      </c>
      <c r="R90" s="352">
        <v>7</v>
      </c>
      <c r="S90" s="351">
        <f>COUNTIF($E8:$E88,3)</f>
        <v>3</v>
      </c>
      <c r="T90" s="352">
        <v>11</v>
      </c>
      <c r="U90" s="351">
        <f>COUNTIF($E8:$E88,4)</f>
        <v>3</v>
      </c>
      <c r="V90" s="352">
        <v>8</v>
      </c>
      <c r="W90" s="351">
        <v>3</v>
      </c>
      <c r="X90" s="352">
        <v>8</v>
      </c>
      <c r="Y90" s="351">
        <f>COUNTIF($E8:$E88,6)</f>
        <v>2</v>
      </c>
      <c r="Z90" s="352">
        <v>9</v>
      </c>
      <c r="AA90" s="347"/>
      <c r="AB90" s="347"/>
      <c r="AC90" s="347"/>
      <c r="AD90" s="347"/>
      <c r="AE90" s="348"/>
    </row>
    <row r="91" spans="1:31" ht="12.75" customHeight="1" thickTop="1">
      <c r="A91" s="344"/>
      <c r="B91" s="344"/>
      <c r="C91" s="353"/>
      <c r="D91" s="344"/>
      <c r="E91" s="344"/>
      <c r="F91" s="344"/>
      <c r="G91" s="354">
        <f>IF(G89=G90,"","BŁĄD !!! SPRAWDŹ WIERSZ OGÓŁEM")</f>
      </c>
      <c r="H91" s="344"/>
      <c r="I91" s="344"/>
      <c r="J91" s="344"/>
      <c r="K91" s="344"/>
      <c r="L91" s="344"/>
      <c r="M91" s="344"/>
      <c r="N91" s="344"/>
      <c r="O91" s="344">
        <f>IF(O90&gt;8,"za dużo E","")</f>
      </c>
      <c r="P91" s="344"/>
      <c r="Q91" s="344">
        <f>IF(Q90&gt;8,"za dużo E","")</f>
      </c>
      <c r="R91" s="344"/>
      <c r="S91" s="344">
        <f>IF(S90&gt;8,"za dużo E","")</f>
      </c>
      <c r="T91" s="344"/>
      <c r="U91" s="344">
        <f>IF(U90&gt;8,"za dużo E","")</f>
      </c>
      <c r="V91" s="344"/>
      <c r="W91" s="344">
        <f>IF(W90&gt;8,"za dużo E","")</f>
      </c>
      <c r="X91" s="344"/>
      <c r="Y91" s="344">
        <f>IF(Y90&gt;8,"za dużo E","")</f>
      </c>
      <c r="Z91" s="344"/>
      <c r="AA91" s="347"/>
      <c r="AB91" s="347"/>
      <c r="AC91" s="347"/>
      <c r="AD91" s="347"/>
      <c r="AE91" s="348"/>
    </row>
    <row r="92" spans="1:31" ht="16.5" customHeight="1">
      <c r="A92" s="355" t="s">
        <v>31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7"/>
    </row>
    <row r="93" spans="1:31" ht="16.5" customHeight="1">
      <c r="A93" s="358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60"/>
    </row>
    <row r="94" spans="1:31" ht="14.25">
      <c r="A94" s="361" t="s">
        <v>23</v>
      </c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3" t="s">
        <v>193</v>
      </c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</row>
    <row r="95" spans="1:31" ht="40.5" customHeight="1">
      <c r="A95" s="362"/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</row>
    <row r="96" spans="1:31" ht="30.75" customHeight="1">
      <c r="A96" s="361" t="s">
        <v>124</v>
      </c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5">
        <f>(AA87/D87)*100</f>
        <v>30.555555555555557</v>
      </c>
      <c r="AB96" s="365"/>
      <c r="AC96" s="365"/>
      <c r="AD96" s="365"/>
      <c r="AE96" s="365"/>
    </row>
    <row r="97" spans="1:31" ht="28.5" customHeight="1">
      <c r="A97" s="361" t="s">
        <v>24</v>
      </c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3">
        <f>(AB87/D87)*100</f>
        <v>50</v>
      </c>
      <c r="AB97" s="363"/>
      <c r="AC97" s="363"/>
      <c r="AD97" s="363"/>
      <c r="AE97" s="363"/>
    </row>
    <row r="98" spans="1:31" ht="16.5" customHeight="1">
      <c r="A98" s="366" t="s">
        <v>26</v>
      </c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7">
        <f>AD87*100/D87</f>
        <v>63.888888888888886</v>
      </c>
      <c r="AB98" s="367"/>
      <c r="AC98" s="367"/>
      <c r="AD98" s="367"/>
      <c r="AE98" s="367"/>
    </row>
    <row r="99" spans="1:31" ht="30.75" customHeight="1">
      <c r="A99" s="366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7"/>
      <c r="AB99" s="367"/>
      <c r="AC99" s="367"/>
      <c r="AD99" s="367"/>
      <c r="AE99" s="367"/>
    </row>
    <row r="100" spans="1:31" ht="16.5" customHeight="1">
      <c r="A100" s="366" t="s">
        <v>25</v>
      </c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  <c r="AA100" s="369">
        <f>AE87/D87*100</f>
        <v>0</v>
      </c>
      <c r="AB100" s="369"/>
      <c r="AC100" s="369"/>
      <c r="AD100" s="369"/>
      <c r="AE100" s="369"/>
    </row>
    <row r="101" spans="1:31" ht="16.5" customHeight="1">
      <c r="A101" s="368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9"/>
      <c r="AB101" s="369"/>
      <c r="AC101" s="369"/>
      <c r="AD101" s="369"/>
      <c r="AE101" s="369"/>
    </row>
    <row r="102" spans="7:31" ht="16.5" customHeight="1">
      <c r="G102" s="3"/>
      <c r="AA102" s="370"/>
      <c r="AB102" s="370"/>
      <c r="AC102" s="370"/>
      <c r="AD102" s="370"/>
      <c r="AE102" s="370"/>
    </row>
    <row r="103" spans="7:31" ht="16.5" customHeight="1">
      <c r="G103" s="3"/>
      <c r="AA103" s="371"/>
      <c r="AB103" s="371"/>
      <c r="AC103" s="371"/>
      <c r="AD103" s="371"/>
      <c r="AE103" s="371"/>
    </row>
    <row r="104" ht="16.5" customHeight="1">
      <c r="G104" s="3"/>
    </row>
    <row r="105" ht="16.5" customHeight="1">
      <c r="G105" s="3"/>
    </row>
    <row r="106" ht="16.5" customHeight="1">
      <c r="G106" s="3"/>
    </row>
    <row r="107" ht="16.5" customHeight="1">
      <c r="G107" s="3"/>
    </row>
    <row r="108" ht="16.5" customHeight="1">
      <c r="G108" s="3"/>
    </row>
    <row r="109" ht="16.5" customHeight="1">
      <c r="G109" s="3"/>
    </row>
    <row r="110" ht="16.5" customHeight="1">
      <c r="G110" s="3"/>
    </row>
    <row r="111" ht="16.5" customHeight="1">
      <c r="G111" s="3"/>
    </row>
    <row r="112" ht="16.5" customHeight="1">
      <c r="G112" s="3"/>
    </row>
    <row r="113" ht="16.5" customHeight="1">
      <c r="G113" s="3"/>
    </row>
    <row r="114" ht="16.5" customHeight="1">
      <c r="G114" s="3"/>
    </row>
    <row r="115" ht="16.5" customHeight="1">
      <c r="G115" s="3"/>
    </row>
    <row r="116" ht="16.5" customHeight="1">
      <c r="G116" s="3"/>
    </row>
    <row r="117" ht="16.5" customHeight="1">
      <c r="G117" s="3"/>
    </row>
    <row r="118" ht="16.5" customHeight="1">
      <c r="G118" s="3"/>
    </row>
    <row r="119" ht="16.5" customHeight="1">
      <c r="G119" s="3"/>
    </row>
    <row r="120" ht="16.5" customHeight="1">
      <c r="G120" s="3"/>
    </row>
    <row r="121" ht="16.5" customHeight="1">
      <c r="G121" s="3"/>
    </row>
    <row r="122" ht="16.5" customHeight="1">
      <c r="G122" s="3"/>
    </row>
    <row r="123" ht="16.5" customHeight="1">
      <c r="G123" s="3"/>
    </row>
    <row r="124" ht="16.5" customHeight="1">
      <c r="G124" s="3"/>
    </row>
    <row r="125" ht="16.5" customHeight="1">
      <c r="G125" s="3"/>
    </row>
    <row r="126" ht="16.5" customHeight="1">
      <c r="G126" s="3"/>
    </row>
    <row r="127" ht="16.5" customHeight="1">
      <c r="G127" s="3"/>
    </row>
    <row r="128" ht="16.5" customHeight="1">
      <c r="G128" s="3"/>
    </row>
    <row r="129" ht="16.5" customHeight="1">
      <c r="G129" s="3"/>
    </row>
    <row r="130" ht="16.5" customHeight="1">
      <c r="G130" s="3"/>
    </row>
    <row r="131" ht="16.5" customHeight="1">
      <c r="G131" s="3"/>
    </row>
    <row r="132" ht="16.5" customHeight="1">
      <c r="G132" s="3"/>
    </row>
    <row r="133" ht="16.5" customHeight="1">
      <c r="G133" s="3"/>
    </row>
    <row r="134" ht="16.5" customHeight="1">
      <c r="G134" s="3"/>
    </row>
    <row r="135" ht="16.5" customHeight="1">
      <c r="G135" s="3"/>
    </row>
    <row r="136" ht="16.5" customHeight="1">
      <c r="G136" s="3"/>
    </row>
    <row r="137" ht="16.5" customHeight="1">
      <c r="G137" s="3"/>
    </row>
    <row r="138" ht="16.5" customHeight="1">
      <c r="G138" s="3"/>
    </row>
    <row r="139" ht="16.5" customHeight="1">
      <c r="G139" s="3"/>
    </row>
    <row r="140" ht="16.5" customHeight="1">
      <c r="G140" s="3"/>
    </row>
    <row r="141" ht="16.5" customHeight="1">
      <c r="G141" s="3"/>
    </row>
    <row r="142" ht="16.5" customHeight="1">
      <c r="G142" s="3"/>
    </row>
    <row r="143" ht="16.5" customHeight="1">
      <c r="G143" s="3"/>
    </row>
    <row r="144" ht="16.5" customHeight="1">
      <c r="G144" s="3"/>
    </row>
    <row r="145" ht="16.5" customHeight="1">
      <c r="G145" s="3"/>
    </row>
    <row r="146" ht="16.5" customHeight="1">
      <c r="G146" s="3"/>
    </row>
    <row r="147" ht="16.5" customHeight="1">
      <c r="G147" s="3"/>
    </row>
    <row r="148" ht="16.5" customHeight="1">
      <c r="G148" s="3"/>
    </row>
    <row r="149" ht="16.5" customHeight="1">
      <c r="G149" s="3"/>
    </row>
    <row r="150" ht="16.5" customHeight="1">
      <c r="G150" s="3"/>
    </row>
    <row r="151" ht="16.5" customHeight="1">
      <c r="G151" s="3"/>
    </row>
    <row r="152" ht="16.5" customHeight="1">
      <c r="G152" s="3"/>
    </row>
    <row r="153" ht="16.5" customHeight="1">
      <c r="G153" s="3"/>
    </row>
    <row r="154" ht="16.5" customHeight="1">
      <c r="G154" s="3"/>
    </row>
    <row r="155" ht="16.5" customHeight="1">
      <c r="G155" s="3"/>
    </row>
    <row r="156" ht="16.5" customHeight="1">
      <c r="G156" s="3"/>
    </row>
    <row r="157" ht="16.5" customHeight="1">
      <c r="G157" s="3"/>
    </row>
    <row r="158" ht="15">
      <c r="G158" s="3"/>
    </row>
    <row r="159" ht="15">
      <c r="G159" s="3"/>
    </row>
    <row r="160" ht="15">
      <c r="G160" s="3"/>
    </row>
    <row r="161" ht="15">
      <c r="G161" s="3"/>
    </row>
    <row r="162" ht="15">
      <c r="G162" s="3"/>
    </row>
    <row r="163" ht="15">
      <c r="G163" s="3"/>
    </row>
    <row r="164" ht="15">
      <c r="G164" s="3"/>
    </row>
    <row r="165" ht="15">
      <c r="G165" s="3"/>
    </row>
    <row r="166" ht="15">
      <c r="G166" s="3"/>
    </row>
    <row r="167" ht="15">
      <c r="G167" s="3"/>
    </row>
    <row r="168" ht="15">
      <c r="G168" s="3"/>
    </row>
    <row r="169" ht="15">
      <c r="G169" s="3"/>
    </row>
    <row r="170" ht="15">
      <c r="G170" s="3"/>
    </row>
    <row r="171" ht="15">
      <c r="G171" s="3"/>
    </row>
    <row r="172" ht="15">
      <c r="G172" s="3"/>
    </row>
    <row r="173" ht="15">
      <c r="G173" s="3"/>
    </row>
    <row r="174" ht="15">
      <c r="G174" s="3"/>
    </row>
    <row r="175" ht="15">
      <c r="G175" s="3"/>
    </row>
    <row r="176" ht="15">
      <c r="G176" s="3"/>
    </row>
    <row r="177" ht="15">
      <c r="G177" s="3"/>
    </row>
    <row r="178" ht="15">
      <c r="G178" s="3"/>
    </row>
    <row r="179" ht="15">
      <c r="G179" s="3"/>
    </row>
    <row r="180" ht="15">
      <c r="G180" s="3"/>
    </row>
    <row r="181" ht="15">
      <c r="G181" s="3"/>
    </row>
    <row r="182" ht="15">
      <c r="G182" s="3"/>
    </row>
    <row r="183" ht="15">
      <c r="G183" s="3"/>
    </row>
    <row r="184" ht="15">
      <c r="G184" s="3"/>
    </row>
    <row r="185" ht="15">
      <c r="G185" s="3"/>
    </row>
    <row r="186" ht="15">
      <c r="G186" s="3"/>
    </row>
    <row r="187" ht="15">
      <c r="G187" s="3"/>
    </row>
    <row r="188" ht="15">
      <c r="G188" s="3"/>
    </row>
    <row r="189" ht="15">
      <c r="G189" s="3"/>
    </row>
    <row r="190" ht="15">
      <c r="G190" s="3"/>
    </row>
    <row r="191" ht="15">
      <c r="G191" s="3"/>
    </row>
    <row r="192" ht="15">
      <c r="G192" s="3"/>
    </row>
    <row r="193" ht="15">
      <c r="G193" s="3"/>
    </row>
    <row r="194" ht="15">
      <c r="G194" s="3"/>
    </row>
    <row r="195" ht="15">
      <c r="G195" s="3"/>
    </row>
    <row r="196" ht="15">
      <c r="G196" s="3"/>
    </row>
    <row r="197" ht="15">
      <c r="G197" s="3"/>
    </row>
    <row r="198" ht="15">
      <c r="G198" s="3"/>
    </row>
    <row r="199" ht="15">
      <c r="G199" s="3"/>
    </row>
    <row r="200" ht="15">
      <c r="G200" s="3"/>
    </row>
    <row r="201" ht="15">
      <c r="G201" s="3"/>
    </row>
    <row r="202" ht="15">
      <c r="G202" s="3"/>
    </row>
    <row r="203" ht="15">
      <c r="G203" s="3"/>
    </row>
    <row r="204" ht="15">
      <c r="G204" s="3"/>
    </row>
    <row r="205" ht="15">
      <c r="G205" s="3"/>
    </row>
    <row r="206" ht="15">
      <c r="G206" s="3"/>
    </row>
    <row r="207" ht="15">
      <c r="G207" s="3"/>
    </row>
    <row r="208" ht="15">
      <c r="G208" s="3"/>
    </row>
    <row r="209" ht="15">
      <c r="G209" s="3"/>
    </row>
    <row r="210" ht="15">
      <c r="G210" s="3"/>
    </row>
    <row r="211" ht="15">
      <c r="G211" s="3"/>
    </row>
    <row r="212" ht="15">
      <c r="G212" s="3"/>
    </row>
    <row r="213" ht="15">
      <c r="G213" s="3"/>
    </row>
    <row r="214" ht="15">
      <c r="G214" s="3"/>
    </row>
    <row r="215" ht="15">
      <c r="G215" s="3"/>
    </row>
    <row r="216" ht="15">
      <c r="G216" s="3"/>
    </row>
    <row r="217" ht="15">
      <c r="G217" s="3"/>
    </row>
    <row r="218" ht="15">
      <c r="G218" s="3"/>
    </row>
    <row r="219" ht="15">
      <c r="G219" s="3"/>
    </row>
    <row r="220" ht="15">
      <c r="G220" s="3"/>
    </row>
    <row r="221" ht="15">
      <c r="G221" s="3"/>
    </row>
    <row r="222" ht="15">
      <c r="G222" s="3"/>
    </row>
    <row r="223" ht="15">
      <c r="G223" s="3"/>
    </row>
    <row r="224" ht="15">
      <c r="G224" s="3"/>
    </row>
    <row r="225" ht="15">
      <c r="G225" s="3"/>
    </row>
    <row r="226" ht="15">
      <c r="G226" s="3"/>
    </row>
    <row r="227" ht="15">
      <c r="G227" s="3"/>
    </row>
    <row r="228" ht="15">
      <c r="G228" s="3"/>
    </row>
    <row r="229" ht="15">
      <c r="G229" s="3"/>
    </row>
    <row r="230" ht="15">
      <c r="G230" s="3"/>
    </row>
    <row r="231" ht="15">
      <c r="G231" s="3"/>
    </row>
    <row r="232" ht="15">
      <c r="G232" s="3"/>
    </row>
    <row r="233" ht="15">
      <c r="G233" s="3"/>
    </row>
    <row r="234" ht="15">
      <c r="G234" s="3"/>
    </row>
    <row r="235" ht="15">
      <c r="G235" s="3"/>
    </row>
    <row r="236" ht="15">
      <c r="G236" s="3"/>
    </row>
    <row r="237" ht="15">
      <c r="G237" s="3"/>
    </row>
    <row r="238" ht="15">
      <c r="G238" s="3"/>
    </row>
    <row r="239" ht="15">
      <c r="G239" s="3"/>
    </row>
    <row r="240" ht="15">
      <c r="G240" s="3"/>
    </row>
    <row r="241" ht="15">
      <c r="G241" s="3"/>
    </row>
    <row r="242" ht="15">
      <c r="G242" s="3"/>
    </row>
    <row r="243" ht="15">
      <c r="G243" s="3"/>
    </row>
    <row r="244" ht="15">
      <c r="G244" s="3"/>
    </row>
    <row r="245" ht="15">
      <c r="G245" s="3"/>
    </row>
    <row r="246" ht="15">
      <c r="G246" s="3"/>
    </row>
    <row r="247" ht="15">
      <c r="G247" s="3"/>
    </row>
    <row r="248" ht="15">
      <c r="G248" s="3"/>
    </row>
    <row r="249" ht="15">
      <c r="G249" s="3"/>
    </row>
    <row r="250" ht="15">
      <c r="G250" s="3"/>
    </row>
    <row r="251" ht="15">
      <c r="G251" s="3"/>
    </row>
    <row r="252" ht="15">
      <c r="G252" s="3"/>
    </row>
    <row r="253" ht="15">
      <c r="G253" s="3"/>
    </row>
    <row r="254" ht="15">
      <c r="G254" s="3"/>
    </row>
    <row r="255" ht="15">
      <c r="G255" s="3"/>
    </row>
  </sheetData>
  <sheetProtection/>
  <mergeCells count="42">
    <mergeCell ref="A1:I1"/>
    <mergeCell ref="G3:N4"/>
    <mergeCell ref="O3:R3"/>
    <mergeCell ref="S3:V3"/>
    <mergeCell ref="A7:AE7"/>
    <mergeCell ref="A2:B2"/>
    <mergeCell ref="AA3:AE4"/>
    <mergeCell ref="AA98:AE99"/>
    <mergeCell ref="AA96:AE96"/>
    <mergeCell ref="A84:B84"/>
    <mergeCell ref="A80:AE80"/>
    <mergeCell ref="AA100:AE101"/>
    <mergeCell ref="U94:AE95"/>
    <mergeCell ref="W89:X89"/>
    <mergeCell ref="A85:AE85"/>
    <mergeCell ref="A30:B30"/>
    <mergeCell ref="A18:AE18"/>
    <mergeCell ref="A100:Z101"/>
    <mergeCell ref="A97:Z97"/>
    <mergeCell ref="O89:P89"/>
    <mergeCell ref="A94:T95"/>
    <mergeCell ref="A98:Z99"/>
    <mergeCell ref="A79:B79"/>
    <mergeCell ref="Q89:R89"/>
    <mergeCell ref="A88:N88"/>
    <mergeCell ref="A3:B3"/>
    <mergeCell ref="A4:B4"/>
    <mergeCell ref="A92:AE93"/>
    <mergeCell ref="U89:V89"/>
    <mergeCell ref="W3:Z3"/>
    <mergeCell ref="J90:N90"/>
    <mergeCell ref="S89:T89"/>
    <mergeCell ref="AA97:AE97"/>
    <mergeCell ref="A17:B17"/>
    <mergeCell ref="Y4:Z4"/>
    <mergeCell ref="A87:B87"/>
    <mergeCell ref="A96:Z96"/>
    <mergeCell ref="Y89:Z89"/>
    <mergeCell ref="A31:AE31"/>
    <mergeCell ref="A61:AE61"/>
    <mergeCell ref="A60:B60"/>
    <mergeCell ref="E87:F87"/>
  </mergeCells>
  <printOptions horizontalCentered="1"/>
  <pageMargins left="0.1968503937007874" right="0.1968503937007874" top="0.3937007874015748" bottom="0.3937007874015748" header="0.1968503937007874" footer="0"/>
  <pageSetup cellComments="asDisplayed" fitToHeight="0" horizontalDpi="600" verticalDpi="600" orientation="landscape" paperSize="9" scale="68" r:id="rId3"/>
  <headerFooter differentFirst="1" scaleWithDoc="0" alignWithMargins="0">
    <oddHeader>&amp;C
</oddHeader>
  </headerFooter>
  <rowBreaks count="1" manualBreakCount="1">
    <brk id="84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2022-04-06T06:40:00Z</cp:lastPrinted>
  <dcterms:created xsi:type="dcterms:W3CDTF">1998-05-26T18:21:06Z</dcterms:created>
  <dcterms:modified xsi:type="dcterms:W3CDTF">2022-04-06T06:40:59Z</dcterms:modified>
  <cp:category/>
  <cp:version/>
  <cp:contentType/>
  <cp:contentStatus/>
</cp:coreProperties>
</file>