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364" tabRatio="235" firstSheet="1" activeTab="1"/>
  </bookViews>
  <sheets>
    <sheet name="plan_wzór" sheetId="1" r:id="rId1"/>
    <sheet name="ZN1" sheetId="2" r:id="rId2"/>
  </sheets>
  <definedNames>
    <definedName name="_xlfn.IFERROR" hidden="1">#NAME?</definedName>
    <definedName name="_xlnm.Print_Area" localSheetId="0">'plan_wzór'!$A$1:$AE$110</definedName>
    <definedName name="_xlnm.Print_Area" localSheetId="1">'ZN1'!$A$1:$AE$121</definedName>
    <definedName name="_xlnm.Print_Titles" localSheetId="0">'plan_wzór'!$3:$6</definedName>
  </definedNames>
  <calcPr fullCalcOnLoad="1"/>
</workbook>
</file>

<file path=xl/comments1.xml><?xml version="1.0" encoding="utf-8"?>
<comments xmlns="http://schemas.openxmlformats.org/spreadsheetml/2006/main">
  <authors>
    <author>Ewa</author>
  </authors>
  <commentList>
    <comment ref="W3" authorId="0">
      <text>
        <r>
          <rPr>
            <b/>
            <sz val="9"/>
            <rFont val="Tahoma"/>
            <family val="2"/>
          </rPr>
          <t>WYKASOWAĆ</t>
        </r>
        <r>
          <rPr>
            <sz val="9"/>
            <rFont val="Tahoma"/>
            <family val="2"/>
          </rPr>
          <t xml:space="preserve"> - DLA STUDIÓW DRUGIEGO STOPNIA (2-LETNICH)
</t>
        </r>
      </text>
    </comment>
    <comment ref="G5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UWAGA !!!</t>
        </r>
        <r>
          <rPr>
            <sz val="8"/>
            <rFont val="Tahoma"/>
            <family val="2"/>
          </rPr>
          <t xml:space="preserve">
W KOLUMNIE </t>
        </r>
        <r>
          <rPr>
            <sz val="8"/>
            <color indexed="10"/>
            <rFont val="Tahoma"/>
            <family val="2"/>
          </rPr>
          <t>"7</t>
        </r>
        <r>
          <rPr>
            <b/>
            <sz val="8"/>
            <color indexed="10"/>
            <rFont val="Tahoma"/>
            <family val="2"/>
          </rPr>
          <t>"</t>
        </r>
        <r>
          <rPr>
            <sz val="8"/>
            <rFont val="Tahoma"/>
            <family val="2"/>
          </rPr>
          <t xml:space="preserve"> SĄ FORMUŁY :
1)</t>
        </r>
        <r>
          <rPr>
            <b/>
            <sz val="8"/>
            <rFont val="Tahoma"/>
            <family val="2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</rPr>
          <t xml:space="preserve"> " 8" do "14"</t>
        </r>
        <r>
          <rPr>
            <b/>
            <sz val="9"/>
            <rFont val="Tahoma"/>
            <family val="2"/>
          </rPr>
          <t xml:space="preserve">
</t>
        </r>
      </text>
    </comment>
    <comment ref="A94" authorId="0">
      <text>
        <r>
          <rPr>
            <b/>
            <sz val="9"/>
            <rFont val="Tahoma"/>
            <family val="2"/>
          </rPr>
          <t>usunąć - w przypadku, gdy program nie przewiduje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Ewa</author>
  </authors>
  <commentList>
    <comment ref="W3" authorId="0">
      <text>
        <r>
          <rPr>
            <b/>
            <sz val="9"/>
            <rFont val="Tahoma"/>
            <family val="2"/>
          </rPr>
          <t>WYKASOWAĆ</t>
        </r>
        <r>
          <rPr>
            <sz val="9"/>
            <rFont val="Tahoma"/>
            <family val="2"/>
          </rPr>
          <t xml:space="preserve"> - DLA STUDIÓW DRUGIEGO STOPNIA (2-LETNICH)
</t>
        </r>
      </text>
    </comment>
    <comment ref="G5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UWAGA !!!</t>
        </r>
        <r>
          <rPr>
            <sz val="8"/>
            <rFont val="Tahoma"/>
            <family val="2"/>
          </rPr>
          <t xml:space="preserve">
W KOLUMNIE </t>
        </r>
        <r>
          <rPr>
            <sz val="8"/>
            <color indexed="10"/>
            <rFont val="Tahoma"/>
            <family val="2"/>
          </rPr>
          <t>"7</t>
        </r>
        <r>
          <rPr>
            <b/>
            <sz val="8"/>
            <color indexed="10"/>
            <rFont val="Tahoma"/>
            <family val="2"/>
          </rPr>
          <t>"</t>
        </r>
        <r>
          <rPr>
            <sz val="8"/>
            <rFont val="Tahoma"/>
            <family val="2"/>
          </rPr>
          <t xml:space="preserve"> SĄ FORMUŁY :
1)</t>
        </r>
        <r>
          <rPr>
            <b/>
            <sz val="8"/>
            <rFont val="Tahoma"/>
            <family val="2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</rPr>
          <t xml:space="preserve"> " 8" do "14"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<sst xmlns="http://schemas.openxmlformats.org/spreadsheetml/2006/main" count="399" uniqueCount="255">
  <si>
    <t>I rok</t>
  </si>
  <si>
    <t>II rok</t>
  </si>
  <si>
    <t>III rok</t>
  </si>
  <si>
    <t>Liczba godzin zajęć</t>
  </si>
  <si>
    <t>1 sem.</t>
  </si>
  <si>
    <t>2 sem.</t>
  </si>
  <si>
    <t>3 sem.</t>
  </si>
  <si>
    <t>4 sem.</t>
  </si>
  <si>
    <t>5 sem.</t>
  </si>
  <si>
    <t>6 sem.</t>
  </si>
  <si>
    <t>L.P.</t>
  </si>
  <si>
    <t>RAZEM</t>
  </si>
  <si>
    <t>WYKŁADY</t>
  </si>
  <si>
    <t>liczba egz./zal.</t>
  </si>
  <si>
    <t>OGÓŁEM</t>
  </si>
  <si>
    <t>punkty ECTS</t>
  </si>
  <si>
    <t>suma kontrolna 1</t>
  </si>
  <si>
    <t>suma kontrolna 2</t>
  </si>
  <si>
    <t>Ć/K/L/LEK/SiP/ZT</t>
  </si>
  <si>
    <t>Praktyki zawodowe</t>
  </si>
  <si>
    <t>forma studiów:</t>
  </si>
  <si>
    <t>NAZWA GRUPY ZAJĘĆ/
NAZWA ZAJĘĆ</t>
  </si>
  <si>
    <t>do wyboru</t>
  </si>
  <si>
    <r>
      <rPr>
        <b/>
        <sz val="11"/>
        <rFont val="Times New Roman"/>
        <family val="1"/>
      </rPr>
      <t>W</t>
    </r>
    <r>
      <rPr>
        <sz val="11"/>
        <rFont val="Times New Roman"/>
        <family val="1"/>
      </rPr>
      <t>YKŁADY</t>
    </r>
  </si>
  <si>
    <r>
      <rPr>
        <b/>
        <sz val="11"/>
        <rFont val="Times New Roman"/>
        <family val="1"/>
      </rPr>
      <t>Ć</t>
    </r>
    <r>
      <rPr>
        <sz val="11"/>
        <rFont val="Times New Roman"/>
        <family val="1"/>
      </rPr>
      <t>WICZENIA</t>
    </r>
  </si>
  <si>
    <r>
      <rPr>
        <b/>
        <sz val="11"/>
        <rFont val="Times New Roman"/>
        <family val="1"/>
      </rPr>
      <t>K</t>
    </r>
    <r>
      <rPr>
        <sz val="11"/>
        <rFont val="Times New Roman"/>
        <family val="1"/>
      </rPr>
      <t>ONWERSATORIA</t>
    </r>
  </si>
  <si>
    <r>
      <rPr>
        <b/>
        <sz val="11"/>
        <rFont val="Times New Roman"/>
        <family val="1"/>
      </rPr>
      <t>L</t>
    </r>
    <r>
      <rPr>
        <sz val="11"/>
        <rFont val="Times New Roman"/>
        <family val="1"/>
      </rPr>
      <t>ABORATORIA</t>
    </r>
  </si>
  <si>
    <r>
      <rPr>
        <b/>
        <sz val="11"/>
        <rFont val="Times New Roman"/>
        <family val="1"/>
      </rPr>
      <t>LEK</t>
    </r>
    <r>
      <rPr>
        <sz val="11"/>
        <rFont val="Times New Roman"/>
        <family val="1"/>
      </rPr>
      <t>TORATY</t>
    </r>
  </si>
  <si>
    <t>Grupa Zajęć_ 1 (nazwa grupy zajęć)</t>
  </si>
  <si>
    <t>Grupa Zajęć_ 2 (nazwa grupy zajęć)</t>
  </si>
  <si>
    <t>Grupa Zajęć_ 3 (nazwa grupy zajęć)</t>
  </si>
  <si>
    <t>Grupa Zajęć_ 4 (nazwa grupy zajęć)</t>
  </si>
  <si>
    <t>Grupa Zajęć_ 5 (nazwa grupy zajęć)</t>
  </si>
  <si>
    <t>Grupa Zajęć_ 6 (nazwa grupy zajęć)</t>
  </si>
  <si>
    <t>Grupa Zajęć_ 7 (Praktyki zawodowe)</t>
  </si>
  <si>
    <t>Grupa Zajęć_ 7 (nazwa grupy zajęć)</t>
  </si>
  <si>
    <t>Grupa Zajęć_ 8 (nazwa grupy zajęć)</t>
  </si>
  <si>
    <t>Moduł specjalizacyjny_ 1 (nazwa)</t>
  </si>
  <si>
    <t>Moduł specjalizacyjny_ 2 (nazwa)</t>
  </si>
  <si>
    <t>Grupa Zajęć_ 9 (nazwa grupy zajęć)</t>
  </si>
  <si>
    <t>Grupa Zajęć_ 10 (nazwa grupy zajęć)</t>
  </si>
  <si>
    <t>Moduł specjalizacyjny_ 3 (nazwa)</t>
  </si>
  <si>
    <t>Harmonogram realizacji programu studiów.</t>
  </si>
  <si>
    <t>Egzamin po semestrze</t>
  </si>
  <si>
    <t>Zaliczenie po semestrze</t>
  </si>
  <si>
    <t>z bezpośrednim udziałem nauczycieli 
akademickich lub innych osób 
prowadzących zajęcia i studentów</t>
  </si>
  <si>
    <t xml:space="preserve">z dziedziny nauk humanistycznych 
lub nauk społecznych* </t>
  </si>
  <si>
    <t>Procentowy udział liczby punktów ECTS każdej z dyscyplin, do których jest przyporządkowany kierunek studiów, w liczbie punktów ECTS koniecznej do ukończenia studiów, ze wskazaniem dyscypliny wiodącej.</t>
  </si>
  <si>
    <t>Procentowy udział liczby punktów ECTS w ramach zajęć z bezpośrednim udziałem nauczycieli akademickich lub innych osób prowadzących zajęcia i studentów w liczbie punktów ECTS koniecznej 
do ukończenia studiów, w wymiarze nie mniejszym niż 50% liczby punktów ECTS koniecznej do ukończenia studiów.</t>
  </si>
  <si>
    <t>Dla studiów o profilu praktycznym – procentowy udział liczby punktów ECTS w ramach zajęć kształtujących umiejętności praktyczne w liczbie punktów ECTS koniecznej do ukończenia studiów, w wymiarze większym niż 50% liczby punktów ECTS koniecznej do ukończenia studiów.</t>
  </si>
  <si>
    <r>
      <rPr>
        <b/>
        <sz val="11"/>
        <rFont val="Times New Roman"/>
        <family val="1"/>
      </rPr>
      <t>Z</t>
    </r>
    <r>
      <rPr>
        <sz val="11"/>
        <rFont val="Times New Roman"/>
        <family val="1"/>
      </rPr>
      <t xml:space="preserve">AJĘCIA </t>
    </r>
    <r>
      <rPr>
        <b/>
        <sz val="11"/>
        <rFont val="Times New Roman"/>
        <family val="1"/>
      </rPr>
      <t>T</t>
    </r>
    <r>
      <rPr>
        <sz val="11"/>
        <rFont val="Times New Roman"/>
        <family val="1"/>
      </rPr>
      <t>ERENOWE</t>
    </r>
  </si>
  <si>
    <r>
      <rPr>
        <b/>
        <sz val="11"/>
        <rFont val="Times New Roman"/>
        <family val="1"/>
      </rPr>
      <t>S</t>
    </r>
    <r>
      <rPr>
        <sz val="11"/>
        <rFont val="Times New Roman"/>
        <family val="1"/>
      </rPr>
      <t>EMINARIA/</t>
    </r>
    <r>
      <rPr>
        <b/>
        <sz val="11"/>
        <rFont val="Times New Roman"/>
        <family val="1"/>
      </rPr>
      <t>P</t>
    </r>
    <r>
      <rPr>
        <sz val="11"/>
        <rFont val="Times New Roman"/>
        <family val="1"/>
      </rPr>
      <t>ROSEMINARIA</t>
    </r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</si>
  <si>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studiów.</t>
  </si>
  <si>
    <t>kształtujących umiejętności praktyczne, 
dla studiów o profilu praktycznymn</t>
  </si>
  <si>
    <t>związanych z prowadzoną w uczelni 
działalnością naukową w dyscyplinie 
lub dyscyplinach, do których 
przyporządkowany jest kierunek studiów, 
dla studiów o profilu ogólnoakademickim</t>
  </si>
  <si>
    <t>Punkty ECTS uzyskiwane 
w ramach zajęć:</t>
  </si>
  <si>
    <t>KOD
ZAJĘĆ 
USOS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</si>
  <si>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</si>
  <si>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Procentowy udział liczby punktów ECTS w ramach zajęć do wyboru w liczbie punktów ECTS koniecznej do ukończenia studiów, w wymiarze nie mniejszym niż 30% liczby punktów ECTS koniecznej do ukończenia studiów.</t>
  </si>
  <si>
    <t>Podstawy socjologii</t>
  </si>
  <si>
    <t>5</t>
  </si>
  <si>
    <t>Zarządzanie własnością intelektualną I</t>
  </si>
  <si>
    <t>Technologia informacyjna I</t>
  </si>
  <si>
    <t>1</t>
  </si>
  <si>
    <t>Prawo</t>
  </si>
  <si>
    <t>3</t>
  </si>
  <si>
    <t>2</t>
  </si>
  <si>
    <t>4</t>
  </si>
  <si>
    <t xml:space="preserve">Matematyka </t>
  </si>
  <si>
    <t>Informatyka w zarządzaniu</t>
  </si>
  <si>
    <t xml:space="preserve">Mikroekonomia </t>
  </si>
  <si>
    <t>Rachunkowość finansowa</t>
  </si>
  <si>
    <t xml:space="preserve">Podstawy zarządzania </t>
  </si>
  <si>
    <t>Podstawy zarządzania - przedmiot oferowany w języku angielskim</t>
  </si>
  <si>
    <t>Nauka o organizacji</t>
  </si>
  <si>
    <t>Badania marketingowe</t>
  </si>
  <si>
    <t>Marketing</t>
  </si>
  <si>
    <t>Podstawy zarządzania strategicznego</t>
  </si>
  <si>
    <t>Podstawy zarządzania strategicznego - przedmiot oferowany w języku angielskim</t>
  </si>
  <si>
    <t>Zarządzanie zasobami ludzkimi</t>
  </si>
  <si>
    <t>Zarządzanie jakością</t>
  </si>
  <si>
    <t>6</t>
  </si>
  <si>
    <t>Procesy informacyjne w zarządzaniu</t>
  </si>
  <si>
    <t>Zachowania organizacyjne</t>
  </si>
  <si>
    <t xml:space="preserve">Negocjacje </t>
  </si>
  <si>
    <t>Społeczna odpowiedzialność biznesu</t>
  </si>
  <si>
    <t>Podstawy przedsiębiorczości</t>
  </si>
  <si>
    <t>Analiza ekonomiczna</t>
  </si>
  <si>
    <t>Marketing partnerski</t>
  </si>
  <si>
    <t>Marketing na rynkach zagranicznych</t>
  </si>
  <si>
    <t>Public Relations</t>
  </si>
  <si>
    <t>Marketing B2B</t>
  </si>
  <si>
    <t xml:space="preserve">Moduł specjalizacyjny_ 1 Zarządzanie Przedsiębiorstwem </t>
  </si>
  <si>
    <t>Grupa zajęć_1 PRZEDMIOTY KSZTAŁCENIA OGÓLNEGO</t>
  </si>
  <si>
    <t>Grupa zajęć_2 PRZEDMIOTY ILOŚCIOWE</t>
  </si>
  <si>
    <t>Grupa zajęć_3 PRZEDMIOTY OGÓLNOEKONOMICZNE</t>
  </si>
  <si>
    <t>Grupa zajęć_4 PRZEDMIOTY KIERUNKOWE</t>
  </si>
  <si>
    <t>Grupa Zajęć_ 5A MARKETING W  PRZEDSIĘBIORSTWIE (ZP)</t>
  </si>
  <si>
    <t>Zarządzanie finansami przedsiębiorstw</t>
  </si>
  <si>
    <t>Biznesplan</t>
  </si>
  <si>
    <t>Zarządzanie wynagrodzeniami</t>
  </si>
  <si>
    <t>Grupa Zajęć_ 6A PRZEDMIOTY ANALITYCZNO-FINANSOWE (ZP)</t>
  </si>
  <si>
    <t>Zarządzanie wiedzą</t>
  </si>
  <si>
    <t>Zarządzanie organizacjami sieciowymi</t>
  </si>
  <si>
    <t>Zarządzanie produkcją</t>
  </si>
  <si>
    <t>Grupa Zajęć_7A WSPÓŁCZESNE OBSZARY ZARZĄDZANIA (ZP)</t>
  </si>
  <si>
    <t>Techniki sprzedaży</t>
  </si>
  <si>
    <t>Merchandising</t>
  </si>
  <si>
    <t>Promocja w handlu</t>
  </si>
  <si>
    <t>E-commerce</t>
  </si>
  <si>
    <t>Moduł specjalizacyjny_ 2 Zarządzanie sprzedażą</t>
  </si>
  <si>
    <t>Grupa Zajęć_ 5b INSTRUMENTY SPRZEDAŻY (ZS)</t>
  </si>
  <si>
    <t>Ekonomika handlu</t>
  </si>
  <si>
    <t>Strategie przedsiębiorstw handlowych</t>
  </si>
  <si>
    <t>Zarządzanie przedsiębiorstwem handlowym</t>
  </si>
  <si>
    <t>Zarządzanie łańcuchem dostaw</t>
  </si>
  <si>
    <t>Ekonomika transportu</t>
  </si>
  <si>
    <t>Prognozowanie sprzedaży</t>
  </si>
  <si>
    <t>Prognozowanie sprzedaży - przedmiot oferowany w języku angielskim</t>
  </si>
  <si>
    <t>Zarządzanie działem sprzedaży</t>
  </si>
  <si>
    <t>Handel zagraniczny</t>
  </si>
  <si>
    <t>Handel hurtowy i detaliczny</t>
  </si>
  <si>
    <t>Opodatkowanie działalności handlowej</t>
  </si>
  <si>
    <t>Prawo handlowe</t>
  </si>
  <si>
    <t>Ocena efektywności projektów inwestycyjnych</t>
  </si>
  <si>
    <t>Zarządzanie finansami przedsiębiorstw  - przedmiot oferowany w języku angielskim</t>
  </si>
  <si>
    <t>Ocena efektywności projektów inwestycyjnych -  - przedmiot oferowany w języku angielskim</t>
  </si>
  <si>
    <t>Grupa Zajęć_ 7b OBSZARY DZIAŁALNOŚCI PRZEDSIĘBIORSTW HANDLOWYCH (ZS)</t>
  </si>
  <si>
    <t>Proseminarium</t>
  </si>
  <si>
    <t>Seminarium dyplomowe cz. 1</t>
  </si>
  <si>
    <t>Seminarium dyplomowe cz. 2</t>
  </si>
  <si>
    <t>450-ZN1-3PSO</t>
  </si>
  <si>
    <t>450-ZN1-3ZWI1</t>
  </si>
  <si>
    <t>450-ZN1-1TEI1</t>
  </si>
  <si>
    <t>450-ZN1-2PRA</t>
  </si>
  <si>
    <t>14a</t>
  </si>
  <si>
    <t>14b</t>
  </si>
  <si>
    <t>18a</t>
  </si>
  <si>
    <t>18b</t>
  </si>
  <si>
    <t>forma studiów: niestacjonarne</t>
  </si>
  <si>
    <t>450-ZN1-1ANG1</t>
  </si>
  <si>
    <t>Język angielski - lektorat cz. 1</t>
  </si>
  <si>
    <t>Język angielski - lektorat cz. 2</t>
  </si>
  <si>
    <t>Język angielski - lektorat cz. 3</t>
  </si>
  <si>
    <t>450-ZN1-1ANG2</t>
  </si>
  <si>
    <t>450-ZN1-2ANG3</t>
  </si>
  <si>
    <t>450-ZN1-2ANG4</t>
  </si>
  <si>
    <t>450-ZN1-1MAT</t>
  </si>
  <si>
    <t>450-ZN1-2STA</t>
  </si>
  <si>
    <t>450-ZN1-1IWZ</t>
  </si>
  <si>
    <t>450-ZN1-1MIK</t>
  </si>
  <si>
    <t>450-ZN1-2RFN</t>
  </si>
  <si>
    <t>450-ZN1-1PZA</t>
  </si>
  <si>
    <t>450-ZN1-1PZA#e</t>
  </si>
  <si>
    <t>450-ZN1-1NAO</t>
  </si>
  <si>
    <t>450-ZN1-1BMA</t>
  </si>
  <si>
    <t>450-ZN1-1MAR</t>
  </si>
  <si>
    <t>450-ZN1-2PZS</t>
  </si>
  <si>
    <t>450-ZN1-2PZS#e</t>
  </si>
  <si>
    <t>450-ZN1-2ZZL</t>
  </si>
  <si>
    <t>450-ZN1-3ZJK</t>
  </si>
  <si>
    <t>450-ZN1-1PIZ</t>
  </si>
  <si>
    <t>450-ZN1-3ZPR</t>
  </si>
  <si>
    <t>450-ZN1-3ZPR#e</t>
  </si>
  <si>
    <t>450-ZN1-1ZOR</t>
  </si>
  <si>
    <t>450-ZN1-3NHA</t>
  </si>
  <si>
    <t>450-ZN1-2SOB</t>
  </si>
  <si>
    <t>450-ZN1-1PPR</t>
  </si>
  <si>
    <t>450-ZN1-2AEK</t>
  </si>
  <si>
    <t>450-ZN1-2XMPA</t>
  </si>
  <si>
    <t>450-ZN1-3XMRZ</t>
  </si>
  <si>
    <t>450-ZN1-2XPUR</t>
  </si>
  <si>
    <t>450-ZN1-3XMBB</t>
  </si>
  <si>
    <t>450-ZN1-2XZFP</t>
  </si>
  <si>
    <t>450-ZN1-2XBIP</t>
  </si>
  <si>
    <t>450-ZN1-3XZWY</t>
  </si>
  <si>
    <t>450-ZN1-3XZWI</t>
  </si>
  <si>
    <t>450-ZN1-3XZOS</t>
  </si>
  <si>
    <t>450-ZN1-3XZAP</t>
  </si>
  <si>
    <t>450-ZN1-2STSP</t>
  </si>
  <si>
    <t>450-ZN1-3SMER</t>
  </si>
  <si>
    <t>450-ZN1-3SPWH</t>
  </si>
  <si>
    <t>450-ZN1-3SECO</t>
  </si>
  <si>
    <t>450-ZN1-2SEHA</t>
  </si>
  <si>
    <t>450-ZN1-3SSPH</t>
  </si>
  <si>
    <t>450-ZN1-2SZPH</t>
  </si>
  <si>
    <t>450-ZN1-3SZLD</t>
  </si>
  <si>
    <t>450-ZN1-3SETR</t>
  </si>
  <si>
    <t xml:space="preserve">450-ZN1-2SPSP </t>
  </si>
  <si>
    <t>450-ZN1-2SPSP#e</t>
  </si>
  <si>
    <t>450-ZN1-3SZDS</t>
  </si>
  <si>
    <t>450-ZN1-3SZFP</t>
  </si>
  <si>
    <t>450-ZN1-3SZFP#e</t>
  </si>
  <si>
    <t>450-ZN1-2SHZA</t>
  </si>
  <si>
    <t>450-ZN1-2SHHD</t>
  </si>
  <si>
    <t>450-ZN1-3SOBH</t>
  </si>
  <si>
    <t>450-ZN1-3SPHA</t>
  </si>
  <si>
    <t>450-ZN1-3SOEP</t>
  </si>
  <si>
    <t>450-ZN1-3SOEP#e</t>
  </si>
  <si>
    <t>450-ZN1-2XPZA/450-ZN1-2SPZA</t>
  </si>
  <si>
    <t>450-ZN1-3XSD1/450-ZN1-3SSD1</t>
  </si>
  <si>
    <t>450-ZN1-2XPSE/450-ZN1-2SPSE</t>
  </si>
  <si>
    <t xml:space="preserve">OGÓŁEM specjalizacja Zarządzanie Przedsiębiorstwem </t>
  </si>
  <si>
    <t>OGÓŁEM specjalizacja Zarządzanie Sprzedażą</t>
  </si>
  <si>
    <t>37a</t>
  </si>
  <si>
    <t>37b</t>
  </si>
  <si>
    <t>39a</t>
  </si>
  <si>
    <t>39b</t>
  </si>
  <si>
    <t>Grupa Zajęć_ 9 (Praktyki zawodowe)</t>
  </si>
  <si>
    <t>450-ZN1-3XSD2/450-ZN1-3SSD2</t>
  </si>
  <si>
    <t>Grupa Zajęć_ 6b ORGANIZACJA DZIAŁALNOŚCI SPRZEDAŻOWEJ (ZS)</t>
  </si>
  <si>
    <t>Nauki o zarządzani i jakości - 80%, Ekonomia i finanse - 7%, Językoznastwo - 4%, Nauki socjologiczne - 1%, Nauki prawne 1%, Informatyka - 2%, Matematyka - 5%</t>
  </si>
  <si>
    <t>Zarządzanie karierą I</t>
  </si>
  <si>
    <t>Zarządzanie projektami</t>
  </si>
  <si>
    <t>Finanse międzynarodowe przedsiębiorstw</t>
  </si>
  <si>
    <t>Zarządzanie karierą II</t>
  </si>
  <si>
    <t>Zarządzanie innowacjami i transferem technologii - przedmiot oferowany w języku angielskim</t>
  </si>
  <si>
    <t>Statystyka opisowa</t>
  </si>
  <si>
    <t>Wprowadzeniie do finansów</t>
  </si>
  <si>
    <t>450-ZN1-1WDF</t>
  </si>
  <si>
    <t>Zarządzanie projektami fd - przedmiot oferowany w języku angielskim</t>
  </si>
  <si>
    <t>Analizy rynku metodami ilościowymi</t>
  </si>
  <si>
    <t>450-ZN1-3XARM</t>
  </si>
  <si>
    <t>450-ZN1-3XFMP</t>
  </si>
  <si>
    <t>450-ZN1-2XZIT</t>
  </si>
  <si>
    <t>450-ZN1-2XZIT#e</t>
  </si>
  <si>
    <t>Zarządzanie innowacjami i transferem technologii</t>
  </si>
  <si>
    <t>6a</t>
  </si>
  <si>
    <t>6b</t>
  </si>
  <si>
    <t>6c</t>
  </si>
  <si>
    <t>6d</t>
  </si>
  <si>
    <t>450-ZN1-3ZK1</t>
  </si>
  <si>
    <t>450-ZN1-2ZK2</t>
  </si>
  <si>
    <t>22a</t>
  </si>
  <si>
    <t>22b</t>
  </si>
  <si>
    <t>44a</t>
  </si>
  <si>
    <t>44b</t>
  </si>
  <si>
    <t>450-ZN1-3XDTH</t>
  </si>
  <si>
    <t>450-ZN1-3XZAZ</t>
  </si>
  <si>
    <t>7</t>
  </si>
  <si>
    <t>Design thinking</t>
  </si>
  <si>
    <t>Zarządzanie zmianą</t>
  </si>
  <si>
    <t>Zarządzanie przedsiębiorstwem handlowym- przedmiot oferowany w języku angielskim</t>
  </si>
  <si>
    <t>450-ZN1-2SZPH#e</t>
  </si>
  <si>
    <t>Praktyka zawodowa (4 tygodnie - 120 godzin zegarowych)</t>
  </si>
  <si>
    <r>
      <rPr>
        <b/>
        <sz val="11"/>
        <rFont val="Arial"/>
        <family val="2"/>
      </rPr>
      <t>W</t>
    </r>
    <r>
      <rPr>
        <sz val="11"/>
        <rFont val="Arial"/>
        <family val="2"/>
      </rPr>
      <t>YKŁADY</t>
    </r>
  </si>
  <si>
    <r>
      <rPr>
        <b/>
        <sz val="11"/>
        <rFont val="Arial"/>
        <family val="2"/>
      </rPr>
      <t>Ć</t>
    </r>
    <r>
      <rPr>
        <sz val="11"/>
        <rFont val="Arial"/>
        <family val="2"/>
      </rPr>
      <t>WICZENIA</t>
    </r>
  </si>
  <si>
    <r>
      <rPr>
        <b/>
        <sz val="11"/>
        <rFont val="Arial"/>
        <family val="2"/>
      </rPr>
      <t>K</t>
    </r>
    <r>
      <rPr>
        <sz val="11"/>
        <rFont val="Arial"/>
        <family val="2"/>
      </rPr>
      <t>ONWERSATORIA</t>
    </r>
  </si>
  <si>
    <r>
      <rPr>
        <b/>
        <sz val="11"/>
        <rFont val="Arial"/>
        <family val="2"/>
      </rPr>
      <t>L</t>
    </r>
    <r>
      <rPr>
        <sz val="11"/>
        <rFont val="Arial"/>
        <family val="2"/>
      </rPr>
      <t>ABORATORIA</t>
    </r>
  </si>
  <si>
    <r>
      <rPr>
        <b/>
        <sz val="11"/>
        <rFont val="Arial"/>
        <family val="2"/>
      </rPr>
      <t>LEK</t>
    </r>
    <r>
      <rPr>
        <sz val="11"/>
        <rFont val="Arial"/>
        <family val="2"/>
      </rPr>
      <t>TORATY</t>
    </r>
  </si>
  <si>
    <r>
      <rPr>
        <b/>
        <sz val="11"/>
        <rFont val="Arial"/>
        <family val="2"/>
      </rPr>
      <t>S</t>
    </r>
    <r>
      <rPr>
        <sz val="11"/>
        <rFont val="Arial"/>
        <family val="2"/>
      </rPr>
      <t>EMINARIA/</t>
    </r>
    <r>
      <rPr>
        <b/>
        <sz val="11"/>
        <rFont val="Arial"/>
        <family val="2"/>
      </rPr>
      <t>P</t>
    </r>
    <r>
      <rPr>
        <sz val="11"/>
        <rFont val="Arial"/>
        <family val="2"/>
      </rPr>
      <t>ROSEMINARIA</t>
    </r>
  </si>
  <si>
    <r>
      <rPr>
        <b/>
        <sz val="11"/>
        <rFont val="Arial"/>
        <family val="2"/>
      </rPr>
      <t>Z</t>
    </r>
    <r>
      <rPr>
        <sz val="11"/>
        <rFont val="Arial"/>
        <family val="2"/>
      </rPr>
      <t xml:space="preserve">AJĘCIA 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ERENOWE</t>
    </r>
  </si>
  <si>
    <r>
      <t xml:space="preserve">Język angielski - lektorat cz. </t>
    </r>
    <r>
      <rPr>
        <sz val="10"/>
        <color indexed="10"/>
        <rFont val="Arial"/>
        <family val="2"/>
      </rPr>
      <t>4</t>
    </r>
  </si>
  <si>
    <r>
      <t>Grupa Zajęć_8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SEMINARIA</t>
    </r>
  </si>
  <si>
    <t>Procentowy udział liczby punktów ECTS w ramach zajęć z bezpośrednim udziałem nauczycieli akademickich lub innych osób prowadzących zajęcia i studentów w liczbie punktów ECTS koniecznej do ukończenia studiów, w wymiarze nie mniejszym niż 50% liczby punktów ECTS koniecznej do ukończenia studiów.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</si>
</sst>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"/>
  </numFmts>
  <fonts count="8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Tahoma"/>
      <family val="2"/>
    </font>
    <font>
      <sz val="8"/>
      <color indexed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 CE"/>
      <family val="0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u val="single"/>
      <sz val="7.5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7"/>
      <name val="Arial"/>
      <family val="2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6100"/>
      <name val="Arial"/>
      <family val="2"/>
    </font>
    <font>
      <b/>
      <sz val="12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double"/>
      <top/>
      <bottom style="thin"/>
    </border>
    <border>
      <left/>
      <right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>
        <color indexed="63"/>
      </right>
      <top style="double"/>
      <bottom style="double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565">
    <xf numFmtId="0" fontId="0" fillId="0" borderId="0" xfId="0" applyAlignment="1">
      <alignment/>
    </xf>
    <xf numFmtId="0" fontId="12" fillId="33" borderId="0" xfId="0" applyFont="1" applyFill="1" applyAlignment="1" applyProtection="1">
      <alignment horizontal="left" vertical="center"/>
      <protection locked="0"/>
    </xf>
    <xf numFmtId="0" fontId="12" fillId="33" borderId="0" xfId="0" applyFont="1" applyFill="1" applyAlignment="1" applyProtection="1">
      <alignment vertical="center"/>
      <protection locked="0"/>
    </xf>
    <xf numFmtId="49" fontId="12" fillId="33" borderId="0" xfId="0" applyNumberFormat="1" applyFont="1" applyFill="1" applyAlignment="1" applyProtection="1">
      <alignment vertical="center"/>
      <protection locked="0"/>
    </xf>
    <xf numFmtId="0" fontId="11" fillId="33" borderId="0" xfId="0" applyFont="1" applyFill="1" applyAlignment="1" applyProtection="1">
      <alignment horizontal="centerContinuous" vertical="center"/>
      <protection locked="0"/>
    </xf>
    <xf numFmtId="0" fontId="12" fillId="33" borderId="10" xfId="0" applyFont="1" applyFill="1" applyBorder="1" applyAlignment="1" applyProtection="1">
      <alignment horizontal="centerContinuous" vertical="center"/>
      <protection locked="0"/>
    </xf>
    <xf numFmtId="0" fontId="12" fillId="33" borderId="11" xfId="0" applyFont="1" applyFill="1" applyBorder="1" applyAlignment="1" applyProtection="1">
      <alignment horizontal="centerContinuous" vertical="center"/>
      <protection locked="0"/>
    </xf>
    <xf numFmtId="0" fontId="12" fillId="33" borderId="10" xfId="0" applyFont="1" applyFill="1" applyBorder="1" applyAlignment="1" applyProtection="1">
      <alignment horizontal="center" vertical="center" shrinkToFit="1"/>
      <protection locked="0"/>
    </xf>
    <xf numFmtId="0" fontId="12" fillId="33" borderId="10" xfId="0" applyFont="1" applyFill="1" applyBorder="1" applyAlignment="1" applyProtection="1">
      <alignment horizontal="center" vertical="center" wrapText="1" shrinkToFit="1"/>
      <protection locked="0"/>
    </xf>
    <xf numFmtId="49" fontId="12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33" borderId="12" xfId="0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 horizontal="center" vertical="center" shrinkToFit="1"/>
      <protection locked="0"/>
    </xf>
    <xf numFmtId="49" fontId="12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13" xfId="0" applyNumberFormat="1" applyFont="1" applyFill="1" applyBorder="1" applyAlignment="1" applyProtection="1">
      <alignment horizontal="center" vertical="center"/>
      <protection locked="0"/>
    </xf>
    <xf numFmtId="49" fontId="12" fillId="33" borderId="13" xfId="0" applyNumberFormat="1" applyFont="1" applyFill="1" applyBorder="1" applyAlignment="1" applyProtection="1" quotePrefix="1">
      <alignment horizontal="center" vertical="center"/>
      <protection locked="0"/>
    </xf>
    <xf numFmtId="0" fontId="11" fillId="33" borderId="13" xfId="0" applyFont="1" applyFill="1" applyBorder="1" applyAlignment="1" applyProtection="1">
      <alignment horizontal="center" vertical="center"/>
      <protection locked="0"/>
    </xf>
    <xf numFmtId="0" fontId="12" fillId="33" borderId="14" xfId="0" applyFont="1" applyFill="1" applyBorder="1" applyAlignment="1" applyProtection="1">
      <alignment horizontal="center" vertical="center"/>
      <protection locked="0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12" fillId="33" borderId="16" xfId="0" applyFont="1" applyFill="1" applyBorder="1" applyAlignment="1" applyProtection="1">
      <alignment horizontal="center" vertical="center"/>
      <protection locked="0"/>
    </xf>
    <xf numFmtId="0" fontId="12" fillId="33" borderId="17" xfId="0" applyFont="1" applyFill="1" applyBorder="1" applyAlignment="1" applyProtection="1">
      <alignment horizontal="center" vertical="center"/>
      <protection locked="0"/>
    </xf>
    <xf numFmtId="0" fontId="12" fillId="33" borderId="18" xfId="0" applyFont="1" applyFill="1" applyBorder="1" applyAlignment="1" applyProtection="1">
      <alignment horizontal="center" vertical="center"/>
      <protection locked="0"/>
    </xf>
    <xf numFmtId="0" fontId="12" fillId="33" borderId="19" xfId="0" applyFont="1" applyFill="1" applyBorder="1" applyAlignment="1" applyProtection="1">
      <alignment horizontal="center" vertical="center" shrinkToFit="1"/>
      <protection locked="0"/>
    </xf>
    <xf numFmtId="49" fontId="12" fillId="33" borderId="19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19" xfId="0" applyFont="1" applyFill="1" applyBorder="1" applyAlignment="1" applyProtection="1">
      <alignment horizontal="center" vertical="center"/>
      <protection locked="0"/>
    </xf>
    <xf numFmtId="49" fontId="12" fillId="33" borderId="19" xfId="0" applyNumberFormat="1" applyFont="1" applyFill="1" applyBorder="1" applyAlignment="1" applyProtection="1">
      <alignment horizontal="center" vertical="center"/>
      <protection locked="0"/>
    </xf>
    <xf numFmtId="49" fontId="12" fillId="33" borderId="19" xfId="0" applyNumberFormat="1" applyFont="1" applyFill="1" applyBorder="1" applyAlignment="1" applyProtection="1" quotePrefix="1">
      <alignment horizontal="center" vertical="center"/>
      <protection locked="0"/>
    </xf>
    <xf numFmtId="0" fontId="12" fillId="33" borderId="20" xfId="0" applyFont="1" applyFill="1" applyBorder="1" applyAlignment="1" applyProtection="1">
      <alignment horizontal="center" vertical="center"/>
      <protection locked="0"/>
    </xf>
    <xf numFmtId="0" fontId="12" fillId="33" borderId="21" xfId="0" applyFont="1" applyFill="1" applyBorder="1" applyAlignment="1" applyProtection="1">
      <alignment horizontal="center" vertical="center"/>
      <protection locked="0"/>
    </xf>
    <xf numFmtId="0" fontId="12" fillId="33" borderId="22" xfId="0" applyFont="1" applyFill="1" applyBorder="1" applyAlignment="1" applyProtection="1">
      <alignment horizontal="center" vertical="center"/>
      <protection locked="0"/>
    </xf>
    <xf numFmtId="0" fontId="12" fillId="33" borderId="23" xfId="0" applyFont="1" applyFill="1" applyBorder="1" applyAlignment="1" applyProtection="1">
      <alignment horizontal="center" vertical="center"/>
      <protection locked="0"/>
    </xf>
    <xf numFmtId="49" fontId="11" fillId="33" borderId="24" xfId="0" applyNumberFormat="1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11" fillId="33" borderId="24" xfId="0" applyFont="1" applyFill="1" applyBorder="1" applyAlignment="1" applyProtection="1">
      <alignment horizontal="center" vertical="center"/>
      <protection locked="0"/>
    </xf>
    <xf numFmtId="0" fontId="11" fillId="33" borderId="25" xfId="0" applyFont="1" applyFill="1" applyBorder="1" applyAlignment="1" applyProtection="1">
      <alignment horizontal="center" vertical="center"/>
      <protection locked="0"/>
    </xf>
    <xf numFmtId="0" fontId="11" fillId="33" borderId="26" xfId="0" applyFont="1" applyFill="1" applyBorder="1" applyAlignment="1" applyProtection="1">
      <alignment horizontal="center" vertical="center"/>
      <protection locked="0"/>
    </xf>
    <xf numFmtId="0" fontId="11" fillId="33" borderId="27" xfId="0" applyFont="1" applyFill="1" applyBorder="1" applyAlignment="1" applyProtection="1">
      <alignment horizontal="center" vertical="center"/>
      <protection locked="0"/>
    </xf>
    <xf numFmtId="0" fontId="11" fillId="33" borderId="27" xfId="0" applyFont="1" applyFill="1" applyBorder="1" applyAlignment="1" applyProtection="1" quotePrefix="1">
      <alignment horizontal="center" vertical="center"/>
      <protection locked="0"/>
    </xf>
    <xf numFmtId="49" fontId="12" fillId="33" borderId="28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28" xfId="0" applyFont="1" applyFill="1" applyBorder="1" applyAlignment="1" applyProtection="1">
      <alignment horizontal="center" vertical="center"/>
      <protection locked="0"/>
    </xf>
    <xf numFmtId="49" fontId="12" fillId="33" borderId="28" xfId="0" applyNumberFormat="1" applyFont="1" applyFill="1" applyBorder="1" applyAlignment="1" applyProtection="1">
      <alignment horizontal="center" vertical="center"/>
      <protection locked="0"/>
    </xf>
    <xf numFmtId="0" fontId="11" fillId="33" borderId="28" xfId="0" applyFont="1" applyFill="1" applyBorder="1" applyAlignment="1" applyProtection="1">
      <alignment horizontal="center" vertical="center"/>
      <protection locked="0"/>
    </xf>
    <xf numFmtId="0" fontId="12" fillId="33" borderId="29" xfId="0" applyFont="1" applyFill="1" applyBorder="1" applyAlignment="1" applyProtection="1">
      <alignment horizontal="center" vertical="center"/>
      <protection locked="0"/>
    </xf>
    <xf numFmtId="0" fontId="12" fillId="33" borderId="30" xfId="0" applyFont="1" applyFill="1" applyBorder="1" applyAlignment="1" applyProtection="1">
      <alignment horizontal="center" vertical="center"/>
      <protection locked="0"/>
    </xf>
    <xf numFmtId="0" fontId="12" fillId="33" borderId="31" xfId="0" applyFont="1" applyFill="1" applyBorder="1" applyAlignment="1" applyProtection="1">
      <alignment horizontal="center" vertical="center"/>
      <protection locked="0"/>
    </xf>
    <xf numFmtId="0" fontId="12" fillId="33" borderId="32" xfId="0" applyFont="1" applyFill="1" applyBorder="1" applyAlignment="1" applyProtection="1">
      <alignment horizontal="center" vertical="center" shrinkToFit="1"/>
      <protection locked="0"/>
    </xf>
    <xf numFmtId="0" fontId="12" fillId="33" borderId="33" xfId="0" applyFont="1" applyFill="1" applyBorder="1" applyAlignment="1" applyProtection="1">
      <alignment horizontal="center" vertical="center"/>
      <protection locked="0"/>
    </xf>
    <xf numFmtId="0" fontId="12" fillId="33" borderId="34" xfId="0" applyFont="1" applyFill="1" applyBorder="1" applyAlignment="1" applyProtection="1">
      <alignment horizontal="center" vertical="center" shrinkToFit="1"/>
      <protection locked="0"/>
    </xf>
    <xf numFmtId="49" fontId="12" fillId="33" borderId="33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33" xfId="0" applyNumberFormat="1" applyFont="1" applyFill="1" applyBorder="1" applyAlignment="1" applyProtection="1">
      <alignment horizontal="center" vertical="center"/>
      <protection locked="0"/>
    </xf>
    <xf numFmtId="0" fontId="11" fillId="33" borderId="33" xfId="0" applyFont="1" applyFill="1" applyBorder="1" applyAlignment="1" applyProtection="1">
      <alignment horizontal="center" vertical="center"/>
      <protection locked="0"/>
    </xf>
    <xf numFmtId="0" fontId="12" fillId="33" borderId="35" xfId="0" applyFont="1" applyFill="1" applyBorder="1" applyAlignment="1" applyProtection="1">
      <alignment horizontal="center" vertical="center"/>
      <protection locked="0"/>
    </xf>
    <xf numFmtId="0" fontId="12" fillId="33" borderId="36" xfId="0" applyFont="1" applyFill="1" applyBorder="1" applyAlignment="1" applyProtection="1">
      <alignment horizontal="center" vertical="center"/>
      <protection locked="0"/>
    </xf>
    <xf numFmtId="49" fontId="11" fillId="33" borderId="37" xfId="0" applyNumberFormat="1" applyFont="1" applyFill="1" applyBorder="1" applyAlignment="1" applyProtection="1">
      <alignment horizontal="center" vertical="center"/>
      <protection locked="0"/>
    </xf>
    <xf numFmtId="0" fontId="11" fillId="33" borderId="11" xfId="0" applyFont="1" applyFill="1" applyBorder="1" applyAlignment="1" applyProtection="1">
      <alignment horizontal="center" vertical="center"/>
      <protection locked="0"/>
    </xf>
    <xf numFmtId="0" fontId="11" fillId="33" borderId="37" xfId="0" applyFont="1" applyFill="1" applyBorder="1" applyAlignment="1" applyProtection="1">
      <alignment horizontal="center" vertical="center"/>
      <protection locked="0"/>
    </xf>
    <xf numFmtId="49" fontId="12" fillId="33" borderId="12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12" xfId="0" applyNumberFormat="1" applyFont="1" applyFill="1" applyBorder="1" applyAlignment="1" applyProtection="1">
      <alignment horizontal="center" vertical="center"/>
      <protection locked="0"/>
    </xf>
    <xf numFmtId="0" fontId="11" fillId="33" borderId="12" xfId="0" applyFont="1" applyFill="1" applyBorder="1" applyAlignment="1" applyProtection="1">
      <alignment horizontal="center" vertical="center"/>
      <protection locked="0"/>
    </xf>
    <xf numFmtId="0" fontId="12" fillId="33" borderId="38" xfId="0" applyFont="1" applyFill="1" applyBorder="1" applyAlignment="1" applyProtection="1">
      <alignment horizontal="center" vertical="center"/>
      <protection locked="0"/>
    </xf>
    <xf numFmtId="0" fontId="12" fillId="33" borderId="31" xfId="0" applyFont="1" applyFill="1" applyBorder="1" applyAlignment="1" applyProtection="1" quotePrefix="1">
      <alignment horizontal="center" vertical="center"/>
      <protection locked="0"/>
    </xf>
    <xf numFmtId="0" fontId="12" fillId="33" borderId="39" xfId="0" applyFont="1" applyFill="1" applyBorder="1" applyAlignment="1" applyProtection="1">
      <alignment horizontal="center" vertical="center"/>
      <protection locked="0"/>
    </xf>
    <xf numFmtId="0" fontId="12" fillId="33" borderId="40" xfId="0" applyFont="1" applyFill="1" applyBorder="1" applyAlignment="1" applyProtection="1">
      <alignment horizontal="center" vertical="center" shrinkToFit="1"/>
      <protection locked="0"/>
    </xf>
    <xf numFmtId="49" fontId="12" fillId="33" borderId="40" xfId="0" applyNumberFormat="1" applyFont="1" applyFill="1" applyBorder="1" applyAlignment="1" applyProtection="1">
      <alignment horizontal="center" vertical="center"/>
      <protection locked="0"/>
    </xf>
    <xf numFmtId="0" fontId="12" fillId="33" borderId="41" xfId="0" applyFont="1" applyFill="1" applyBorder="1" applyAlignment="1" applyProtection="1">
      <alignment horizontal="center" vertical="center"/>
      <protection locked="0"/>
    </xf>
    <xf numFmtId="0" fontId="12" fillId="33" borderId="32" xfId="0" applyFont="1" applyFill="1" applyBorder="1" applyAlignment="1" applyProtection="1">
      <alignment horizontal="center" vertical="center"/>
      <protection locked="0"/>
    </xf>
    <xf numFmtId="0" fontId="12" fillId="33" borderId="36" xfId="0" applyFont="1" applyFill="1" applyBorder="1" applyAlignment="1" applyProtection="1" quotePrefix="1">
      <alignment horizontal="center" vertical="center"/>
      <protection locked="0"/>
    </xf>
    <xf numFmtId="0" fontId="12" fillId="33" borderId="17" xfId="0" applyFont="1" applyFill="1" applyBorder="1" applyAlignment="1" applyProtection="1" quotePrefix="1">
      <alignment horizontal="center" vertical="center"/>
      <protection locked="0"/>
    </xf>
    <xf numFmtId="0" fontId="12" fillId="33" borderId="11" xfId="0" applyFont="1" applyFill="1" applyBorder="1" applyAlignment="1" applyProtection="1">
      <alignment horizontal="center" vertical="center"/>
      <protection locked="0"/>
    </xf>
    <xf numFmtId="0" fontId="12" fillId="33" borderId="25" xfId="0" applyFont="1" applyFill="1" applyBorder="1" applyAlignment="1" applyProtection="1">
      <alignment horizontal="center" vertical="center"/>
      <protection locked="0"/>
    </xf>
    <xf numFmtId="0" fontId="12" fillId="33" borderId="27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vertical="center"/>
      <protection locked="0"/>
    </xf>
    <xf numFmtId="0" fontId="12" fillId="33" borderId="0" xfId="0" applyFont="1" applyFill="1" applyAlignment="1" applyProtection="1">
      <alignment vertical="center" shrinkToFit="1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2" fillId="33" borderId="39" xfId="0" applyFont="1" applyFill="1" applyBorder="1" applyAlignment="1" applyProtection="1">
      <alignment vertical="center"/>
      <protection locked="0"/>
    </xf>
    <xf numFmtId="0" fontId="12" fillId="33" borderId="14" xfId="0" applyFont="1" applyFill="1" applyBorder="1" applyAlignment="1" applyProtection="1">
      <alignment vertical="center"/>
      <protection locked="0"/>
    </xf>
    <xf numFmtId="0" fontId="12" fillId="33" borderId="20" xfId="0" applyFont="1" applyFill="1" applyBorder="1" applyAlignment="1" applyProtection="1">
      <alignment vertical="center"/>
      <protection locked="0"/>
    </xf>
    <xf numFmtId="49" fontId="11" fillId="33" borderId="42" xfId="0" applyNumberFormat="1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/>
      <protection locked="0"/>
    </xf>
    <xf numFmtId="0" fontId="11" fillId="33" borderId="42" xfId="0" applyFont="1" applyFill="1" applyBorder="1" applyAlignment="1" applyProtection="1">
      <alignment horizontal="center" vertical="center"/>
      <protection locked="0"/>
    </xf>
    <xf numFmtId="0" fontId="11" fillId="33" borderId="44" xfId="0" applyFont="1" applyFill="1" applyBorder="1" applyAlignment="1" applyProtection="1">
      <alignment horizontal="center" vertical="center"/>
      <protection locked="0"/>
    </xf>
    <xf numFmtId="0" fontId="11" fillId="33" borderId="45" xfId="0" applyFont="1" applyFill="1" applyBorder="1" applyAlignment="1" applyProtection="1">
      <alignment horizontal="center" vertical="center"/>
      <protection locked="0"/>
    </xf>
    <xf numFmtId="0" fontId="11" fillId="33" borderId="46" xfId="0" applyFont="1" applyFill="1" applyBorder="1" applyAlignment="1" applyProtection="1">
      <alignment horizontal="center" vertical="center"/>
      <protection locked="0"/>
    </xf>
    <xf numFmtId="0" fontId="11" fillId="33" borderId="47" xfId="0" applyFont="1" applyFill="1" applyBorder="1" applyAlignment="1" applyProtection="1">
      <alignment vertical="center"/>
      <protection locked="0"/>
    </xf>
    <xf numFmtId="0" fontId="12" fillId="33" borderId="24" xfId="0" applyFont="1" applyFill="1" applyBorder="1" applyAlignment="1" applyProtection="1">
      <alignment vertical="center"/>
      <protection locked="0"/>
    </xf>
    <xf numFmtId="0" fontId="12" fillId="33" borderId="12" xfId="0" applyFont="1" applyFill="1" applyBorder="1" applyAlignment="1" applyProtection="1">
      <alignment horizontal="center" vertical="center" shrinkToFit="1"/>
      <protection locked="0"/>
    </xf>
    <xf numFmtId="0" fontId="12" fillId="33" borderId="48" xfId="0" applyFont="1" applyFill="1" applyBorder="1" applyAlignment="1" applyProtection="1">
      <alignment horizontal="center" vertical="center"/>
      <protection locked="0"/>
    </xf>
    <xf numFmtId="0" fontId="12" fillId="33" borderId="38" xfId="0" applyFont="1" applyFill="1" applyBorder="1" applyAlignment="1" applyProtection="1" quotePrefix="1">
      <alignment horizontal="center" vertical="center"/>
      <protection locked="0"/>
    </xf>
    <xf numFmtId="1" fontId="12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0" xfId="0" applyFont="1" applyFill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vertical="center"/>
      <protection locked="0"/>
    </xf>
    <xf numFmtId="0" fontId="12" fillId="33" borderId="10" xfId="0" applyFont="1" applyFill="1" applyBorder="1" applyAlignment="1" applyProtection="1">
      <alignment horizontal="center" textRotation="90" wrapText="1" shrinkToFit="1"/>
      <protection locked="0"/>
    </xf>
    <xf numFmtId="0" fontId="12" fillId="33" borderId="10" xfId="0" applyFont="1" applyFill="1" applyBorder="1" applyAlignment="1" applyProtection="1">
      <alignment horizontal="center" textRotation="90" shrinkToFit="1"/>
      <protection locked="0"/>
    </xf>
    <xf numFmtId="0" fontId="12" fillId="33" borderId="25" xfId="0" applyFont="1" applyFill="1" applyBorder="1" applyAlignment="1" applyProtection="1">
      <alignment horizontal="center" textRotation="90" shrinkToFit="1"/>
      <protection locked="0"/>
    </xf>
    <xf numFmtId="0" fontId="12" fillId="33" borderId="26" xfId="0" applyFont="1" applyFill="1" applyBorder="1" applyAlignment="1" applyProtection="1">
      <alignment horizontal="center" textRotation="90" shrinkToFit="1"/>
      <protection locked="0"/>
    </xf>
    <xf numFmtId="0" fontId="12" fillId="33" borderId="26" xfId="0" applyFont="1" applyFill="1" applyBorder="1" applyAlignment="1" applyProtection="1">
      <alignment horizontal="center" textRotation="90" wrapText="1"/>
      <protection locked="0"/>
    </xf>
    <xf numFmtId="0" fontId="12" fillId="33" borderId="26" xfId="0" applyFont="1" applyFill="1" applyBorder="1" applyAlignment="1" applyProtection="1">
      <alignment horizontal="center" textRotation="90" wrapText="1" shrinkToFit="1"/>
      <protection locked="0"/>
    </xf>
    <xf numFmtId="0" fontId="12" fillId="33" borderId="27" xfId="0" applyFont="1" applyFill="1" applyBorder="1" applyAlignment="1" applyProtection="1">
      <alignment horizontal="center" textRotation="90" shrinkToFit="1"/>
      <protection locked="0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12" fillId="33" borderId="46" xfId="0" applyFont="1" applyFill="1" applyBorder="1" applyAlignment="1" applyProtection="1">
      <alignment horizontal="center" textRotation="90" shrinkToFit="1"/>
      <protection locked="0"/>
    </xf>
    <xf numFmtId="0" fontId="12" fillId="33" borderId="44" xfId="0" applyFont="1" applyFill="1" applyBorder="1" applyAlignment="1" applyProtection="1">
      <alignment horizontal="center" textRotation="90" shrinkToFit="1"/>
      <protection locked="0"/>
    </xf>
    <xf numFmtId="0" fontId="12" fillId="33" borderId="17" xfId="0" applyFont="1" applyFill="1" applyBorder="1" applyAlignment="1" applyProtection="1">
      <alignment vertical="center"/>
      <protection locked="0"/>
    </xf>
    <xf numFmtId="0" fontId="12" fillId="33" borderId="13" xfId="0" applyFont="1" applyFill="1" applyBorder="1" applyAlignment="1" applyProtection="1">
      <alignment vertical="center"/>
      <protection locked="0"/>
    </xf>
    <xf numFmtId="0" fontId="12" fillId="33" borderId="19" xfId="0" applyFont="1" applyFill="1" applyBorder="1" applyAlignment="1" applyProtection="1">
      <alignment vertical="center"/>
      <protection locked="0"/>
    </xf>
    <xf numFmtId="49" fontId="12" fillId="33" borderId="12" xfId="0" applyNumberFormat="1" applyFont="1" applyFill="1" applyBorder="1" applyAlignment="1" applyProtection="1" quotePrefix="1">
      <alignment horizontal="center" vertical="center"/>
      <protection locked="0"/>
    </xf>
    <xf numFmtId="0" fontId="12" fillId="33" borderId="49" xfId="0" applyFont="1" applyFill="1" applyBorder="1" applyAlignment="1" applyProtection="1">
      <alignment horizontal="center" vertical="center"/>
      <protection locked="0"/>
    </xf>
    <xf numFmtId="0" fontId="12" fillId="33" borderId="12" xfId="0" applyFont="1" applyFill="1" applyBorder="1" applyAlignment="1" applyProtection="1">
      <alignment vertical="center"/>
      <protection locked="0"/>
    </xf>
    <xf numFmtId="0" fontId="12" fillId="33" borderId="50" xfId="0" applyFont="1" applyFill="1" applyBorder="1" applyAlignment="1" applyProtection="1">
      <alignment horizontal="center" vertical="center" shrinkToFit="1"/>
      <protection locked="0"/>
    </xf>
    <xf numFmtId="0" fontId="12" fillId="33" borderId="38" xfId="0" applyFont="1" applyFill="1" applyBorder="1" applyAlignment="1" applyProtection="1">
      <alignment vertical="center"/>
      <protection locked="0"/>
    </xf>
    <xf numFmtId="0" fontId="11" fillId="33" borderId="51" xfId="0" applyFont="1" applyFill="1" applyBorder="1" applyAlignment="1" applyProtection="1">
      <alignment horizontal="center" vertical="center"/>
      <protection locked="0"/>
    </xf>
    <xf numFmtId="0" fontId="11" fillId="33" borderId="52" xfId="0" applyFont="1" applyFill="1" applyBorder="1" applyAlignment="1" applyProtection="1">
      <alignment horizontal="center" vertical="center"/>
      <protection locked="0"/>
    </xf>
    <xf numFmtId="0" fontId="11" fillId="33" borderId="53" xfId="0" applyFont="1" applyFill="1" applyBorder="1" applyAlignment="1" applyProtection="1">
      <alignment horizontal="center" vertical="center"/>
      <protection locked="0"/>
    </xf>
    <xf numFmtId="0" fontId="11" fillId="33" borderId="53" xfId="0" applyFont="1" applyFill="1" applyBorder="1" applyAlignment="1" applyProtection="1" quotePrefix="1">
      <alignment horizontal="center" vertical="center"/>
      <protection locked="0"/>
    </xf>
    <xf numFmtId="0" fontId="12" fillId="33" borderId="22" xfId="0" applyFont="1" applyFill="1" applyBorder="1" applyAlignment="1" applyProtection="1">
      <alignment vertical="center"/>
      <protection locked="0"/>
    </xf>
    <xf numFmtId="0" fontId="12" fillId="33" borderId="49" xfId="0" applyFont="1" applyFill="1" applyBorder="1" applyAlignment="1" applyProtection="1">
      <alignment horizontal="center" vertical="center" shrinkToFit="1"/>
      <protection locked="0"/>
    </xf>
    <xf numFmtId="49" fontId="12" fillId="33" borderId="49" xfId="0" applyNumberFormat="1" applyFont="1" applyFill="1" applyBorder="1" applyAlignment="1" applyProtection="1">
      <alignment horizontal="center" vertical="center"/>
      <protection locked="0"/>
    </xf>
    <xf numFmtId="0" fontId="12" fillId="33" borderId="54" xfId="0" applyFont="1" applyFill="1" applyBorder="1" applyAlignment="1" applyProtection="1">
      <alignment horizontal="center" vertical="center"/>
      <protection locked="0"/>
    </xf>
    <xf numFmtId="0" fontId="12" fillId="33" borderId="55" xfId="0" applyFont="1" applyFill="1" applyBorder="1" applyAlignment="1" applyProtection="1">
      <alignment horizontal="center" vertical="center"/>
      <protection locked="0"/>
    </xf>
    <xf numFmtId="0" fontId="12" fillId="33" borderId="56" xfId="0" applyFont="1" applyFill="1" applyBorder="1" applyAlignment="1" applyProtection="1">
      <alignment vertical="center"/>
      <protection locked="0"/>
    </xf>
    <xf numFmtId="0" fontId="12" fillId="33" borderId="57" xfId="0" applyFont="1" applyFill="1" applyBorder="1" applyAlignment="1" applyProtection="1">
      <alignment vertical="center"/>
      <protection locked="0"/>
    </xf>
    <xf numFmtId="0" fontId="12" fillId="33" borderId="58" xfId="0" applyFont="1" applyFill="1" applyBorder="1" applyAlignment="1" applyProtection="1">
      <alignment vertical="center"/>
      <protection locked="0"/>
    </xf>
    <xf numFmtId="0" fontId="12" fillId="33" borderId="28" xfId="0" applyFont="1" applyFill="1" applyBorder="1" applyAlignment="1" applyProtection="1">
      <alignment horizontal="center" vertical="center" shrinkToFit="1"/>
      <protection locked="0"/>
    </xf>
    <xf numFmtId="0" fontId="12" fillId="33" borderId="59" xfId="0" applyFont="1" applyFill="1" applyBorder="1" applyAlignment="1" applyProtection="1">
      <alignment vertical="center"/>
      <protection locked="0"/>
    </xf>
    <xf numFmtId="0" fontId="12" fillId="33" borderId="33" xfId="0" applyFont="1" applyFill="1" applyBorder="1" applyAlignment="1" applyProtection="1">
      <alignment vertical="center"/>
      <protection locked="0"/>
    </xf>
    <xf numFmtId="0" fontId="11" fillId="33" borderId="19" xfId="0" applyFont="1" applyFill="1" applyBorder="1" applyAlignment="1" applyProtection="1">
      <alignment horizontal="center" vertical="center"/>
      <protection locked="0"/>
    </xf>
    <xf numFmtId="0" fontId="12" fillId="33" borderId="22" xfId="0" applyFont="1" applyFill="1" applyBorder="1" applyAlignment="1" applyProtection="1" quotePrefix="1">
      <alignment horizontal="center" vertical="center"/>
      <protection locked="0"/>
    </xf>
    <xf numFmtId="0" fontId="11" fillId="33" borderId="11" xfId="0" applyFont="1" applyFill="1" applyBorder="1" applyAlignment="1" applyProtection="1">
      <alignment horizontal="left" vertical="center" shrinkToFit="1"/>
      <protection locked="0"/>
    </xf>
    <xf numFmtId="0" fontId="12" fillId="33" borderId="60" xfId="0" applyFont="1" applyFill="1" applyBorder="1" applyAlignment="1">
      <alignment horizontal="left" vertical="center" shrinkToFit="1"/>
    </xf>
    <xf numFmtId="0" fontId="11" fillId="33" borderId="61" xfId="0" applyFont="1" applyFill="1" applyBorder="1" applyAlignment="1">
      <alignment horizontal="left" vertical="center" shrinkToFit="1"/>
    </xf>
    <xf numFmtId="49" fontId="12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11" xfId="0" applyFont="1" applyFill="1" applyBorder="1" applyAlignment="1">
      <alignment horizontal="center" vertical="center" shrinkToFit="1"/>
    </xf>
    <xf numFmtId="0" fontId="11" fillId="33" borderId="47" xfId="0" applyFont="1" applyFill="1" applyBorder="1" applyAlignment="1" applyProtection="1">
      <alignment horizontal="center" vertical="center"/>
      <protection locked="0"/>
    </xf>
    <xf numFmtId="0" fontId="12" fillId="33" borderId="51" xfId="0" applyFont="1" applyFill="1" applyBorder="1" applyAlignment="1" applyProtection="1">
      <alignment horizontal="center" vertical="center"/>
      <protection locked="0"/>
    </xf>
    <xf numFmtId="0" fontId="12" fillId="33" borderId="52" xfId="0" applyFont="1" applyFill="1" applyBorder="1" applyAlignment="1" applyProtection="1">
      <alignment horizontal="center" vertical="center"/>
      <protection locked="0"/>
    </xf>
    <xf numFmtId="0" fontId="12" fillId="33" borderId="53" xfId="0" applyFont="1" applyFill="1" applyBorder="1" applyAlignment="1" applyProtection="1">
      <alignment horizontal="center" vertical="center"/>
      <protection locked="0"/>
    </xf>
    <xf numFmtId="0" fontId="12" fillId="33" borderId="60" xfId="0" applyFont="1" applyFill="1" applyBorder="1" applyAlignment="1" applyProtection="1">
      <alignment horizontal="center" vertical="center"/>
      <protection locked="0"/>
    </xf>
    <xf numFmtId="0" fontId="12" fillId="33" borderId="61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/>
      <protection locked="0"/>
    </xf>
    <xf numFmtId="0" fontId="12" fillId="33" borderId="62" xfId="0" applyFont="1" applyFill="1" applyBorder="1" applyAlignment="1" applyProtection="1">
      <alignment vertical="center"/>
      <protection locked="0"/>
    </xf>
    <xf numFmtId="0" fontId="72" fillId="0" borderId="10" xfId="0" applyFont="1" applyFill="1" applyBorder="1" applyAlignment="1">
      <alignment horizontal="center" textRotation="90" wrapText="1"/>
    </xf>
    <xf numFmtId="0" fontId="12" fillId="33" borderId="63" xfId="0" applyFont="1" applyFill="1" applyBorder="1" applyAlignment="1" applyProtection="1">
      <alignment vertical="center"/>
      <protection locked="0"/>
    </xf>
    <xf numFmtId="0" fontId="12" fillId="33" borderId="10" xfId="0" applyFont="1" applyFill="1" applyBorder="1" applyAlignment="1" applyProtection="1">
      <alignment vertical="center"/>
      <protection locked="0"/>
    </xf>
    <xf numFmtId="49" fontId="11" fillId="34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64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73" fillId="33" borderId="0" xfId="0" applyFont="1" applyFill="1" applyBorder="1" applyAlignment="1" applyProtection="1">
      <alignment horizontal="center" vertical="center"/>
      <protection locked="0"/>
    </xf>
    <xf numFmtId="49" fontId="73" fillId="33" borderId="0" xfId="0" applyNumberFormat="1" applyFont="1" applyFill="1" applyBorder="1" applyAlignment="1" applyProtection="1">
      <alignment horizontal="center" vertical="center"/>
      <protection locked="0"/>
    </xf>
    <xf numFmtId="0" fontId="73" fillId="33" borderId="0" xfId="0" applyFont="1" applyFill="1" applyAlignment="1" applyProtection="1">
      <alignment horizontal="center" vertical="center"/>
      <protection locked="0"/>
    </xf>
    <xf numFmtId="0" fontId="74" fillId="33" borderId="0" xfId="0" applyFont="1" applyFill="1" applyBorder="1" applyAlignment="1" applyProtection="1">
      <alignment horizontal="center" vertical="center"/>
      <protection/>
    </xf>
    <xf numFmtId="0" fontId="73" fillId="33" borderId="0" xfId="0" applyFont="1" applyFill="1" applyAlignment="1" applyProtection="1">
      <alignment vertical="center"/>
      <protection locked="0"/>
    </xf>
    <xf numFmtId="0" fontId="73" fillId="33" borderId="65" xfId="0" applyFont="1" applyFill="1" applyBorder="1" applyAlignment="1" applyProtection="1">
      <alignment vertical="center"/>
      <protection locked="0"/>
    </xf>
    <xf numFmtId="0" fontId="73" fillId="33" borderId="25" xfId="0" applyFont="1" applyFill="1" applyBorder="1" applyAlignment="1" applyProtection="1" quotePrefix="1">
      <alignment horizontal="center" vertical="center"/>
      <protection locked="0"/>
    </xf>
    <xf numFmtId="0" fontId="73" fillId="33" borderId="27" xfId="0" applyFont="1" applyFill="1" applyBorder="1" applyAlignment="1" applyProtection="1" quotePrefix="1">
      <alignment horizontal="center" vertical="center"/>
      <protection locked="0"/>
    </xf>
    <xf numFmtId="49" fontId="73" fillId="33" borderId="0" xfId="0" applyNumberFormat="1" applyFont="1" applyFill="1" applyAlignment="1" applyProtection="1">
      <alignment horizontal="center" vertical="center"/>
      <protection locked="0"/>
    </xf>
    <xf numFmtId="0" fontId="74" fillId="33" borderId="0" xfId="0" applyFont="1" applyFill="1" applyAlignment="1" applyProtection="1">
      <alignment horizontal="center" vertical="center"/>
      <protection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66" xfId="0" applyFont="1" applyBorder="1" applyAlignment="1" applyProtection="1">
      <alignment horizontal="left" vertical="center" shrinkToFit="1"/>
      <protection locked="0"/>
    </xf>
    <xf numFmtId="49" fontId="14" fillId="0" borderId="28" xfId="0" applyNumberFormat="1" applyFont="1" applyBorder="1" applyAlignment="1" applyProtection="1">
      <alignment horizontal="left" vertical="center" shrinkToFit="1"/>
      <protection locked="0"/>
    </xf>
    <xf numFmtId="0" fontId="15" fillId="35" borderId="28" xfId="0" applyFont="1" applyFill="1" applyBorder="1" applyAlignment="1" applyProtection="1">
      <alignment horizontal="center" vertical="center"/>
      <protection locked="0"/>
    </xf>
    <xf numFmtId="0" fontId="14" fillId="35" borderId="29" xfId="0" applyFont="1" applyFill="1" applyBorder="1" applyAlignment="1" applyProtection="1">
      <alignment horizontal="center" vertical="center"/>
      <protection locked="0"/>
    </xf>
    <xf numFmtId="0" fontId="14" fillId="0" borderId="30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center" vertical="center"/>
      <protection locked="0"/>
    </xf>
    <xf numFmtId="0" fontId="14" fillId="0" borderId="31" xfId="0" applyFont="1" applyBorder="1" applyAlignment="1" applyProtection="1">
      <alignment horizontal="center" vertical="center"/>
      <protection locked="0"/>
    </xf>
    <xf numFmtId="0" fontId="14" fillId="0" borderId="32" xfId="0" applyFont="1" applyBorder="1" applyAlignment="1" applyProtection="1">
      <alignment horizontal="left" vertical="center" shrinkToFit="1"/>
      <protection locked="0"/>
    </xf>
    <xf numFmtId="49" fontId="14" fillId="0" borderId="13" xfId="0" applyNumberFormat="1" applyFont="1" applyBorder="1" applyAlignment="1" applyProtection="1">
      <alignment horizontal="left" vertical="center" shrinkToFit="1"/>
      <protection locked="0"/>
    </xf>
    <xf numFmtId="0" fontId="14" fillId="35" borderId="14" xfId="0" applyFont="1" applyFill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33" borderId="13" xfId="0" applyFont="1" applyFill="1" applyBorder="1" applyAlignment="1" applyProtection="1">
      <alignment horizontal="center" vertical="center"/>
      <protection locked="0"/>
    </xf>
    <xf numFmtId="0" fontId="14" fillId="33" borderId="32" xfId="0" applyFont="1" applyFill="1" applyBorder="1" applyAlignment="1" applyProtection="1">
      <alignment horizontal="left" vertical="center" shrinkToFit="1"/>
      <protection locked="0"/>
    </xf>
    <xf numFmtId="49" fontId="14" fillId="33" borderId="13" xfId="0" applyNumberFormat="1" applyFont="1" applyFill="1" applyBorder="1" applyAlignment="1" applyProtection="1">
      <alignment horizontal="left" vertical="center" shrinkToFit="1"/>
      <protection locked="0"/>
    </xf>
    <xf numFmtId="0" fontId="14" fillId="33" borderId="14" xfId="0" applyFont="1" applyFill="1" applyBorder="1" applyAlignment="1" applyProtection="1">
      <alignment horizontal="center" vertical="center"/>
      <protection locked="0"/>
    </xf>
    <xf numFmtId="0" fontId="14" fillId="0" borderId="29" xfId="0" applyFont="1" applyFill="1" applyBorder="1" applyAlignment="1" applyProtection="1">
      <alignment horizontal="center" vertical="center"/>
      <protection locked="0"/>
    </xf>
    <xf numFmtId="0" fontId="14" fillId="0" borderId="40" xfId="41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14" fillId="0" borderId="39" xfId="41" applyFont="1" applyFill="1" applyBorder="1" applyAlignment="1" applyProtection="1">
      <alignment horizontal="center" vertical="center"/>
      <protection locked="0"/>
    </xf>
    <xf numFmtId="0" fontId="14" fillId="0" borderId="38" xfId="0" applyFont="1" applyFill="1" applyBorder="1" applyAlignment="1" applyProtection="1">
      <alignment horizontal="center" vertical="center"/>
      <protection locked="0"/>
    </xf>
    <xf numFmtId="0" fontId="14" fillId="0" borderId="14" xfId="41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35" xfId="41" applyFont="1" applyFill="1" applyBorder="1" applyAlignment="1" applyProtection="1">
      <alignment horizontal="center" vertical="center"/>
      <protection locked="0"/>
    </xf>
    <xf numFmtId="0" fontId="14" fillId="0" borderId="36" xfId="0" applyFont="1" applyFill="1" applyBorder="1" applyAlignment="1" applyProtection="1">
      <alignment horizontal="center" vertical="center"/>
      <protection locked="0"/>
    </xf>
    <xf numFmtId="0" fontId="14" fillId="0" borderId="49" xfId="41" applyFont="1" applyFill="1" applyBorder="1" applyAlignment="1" applyProtection="1">
      <alignment horizontal="center" vertical="center"/>
      <protection locked="0"/>
    </xf>
    <xf numFmtId="0" fontId="14" fillId="0" borderId="67" xfId="41" applyFont="1" applyFill="1" applyBorder="1" applyAlignment="1" applyProtection="1">
      <alignment horizontal="center" vertical="center"/>
      <protection locked="0"/>
    </xf>
    <xf numFmtId="0" fontId="14" fillId="33" borderId="66" xfId="0" applyFont="1" applyFill="1" applyBorder="1" applyAlignment="1" applyProtection="1">
      <alignment horizontal="left" vertical="center" shrinkToFit="1"/>
      <protection locked="0"/>
    </xf>
    <xf numFmtId="0" fontId="14" fillId="33" borderId="30" xfId="0" applyFont="1" applyFill="1" applyBorder="1" applyAlignment="1" applyProtection="1">
      <alignment horizontal="center" vertical="center"/>
      <protection locked="0"/>
    </xf>
    <xf numFmtId="0" fontId="14" fillId="33" borderId="29" xfId="0" applyFont="1" applyFill="1" applyBorder="1" applyAlignment="1" applyProtection="1">
      <alignment horizontal="center" vertical="center"/>
      <protection locked="0"/>
    </xf>
    <xf numFmtId="0" fontId="14" fillId="33" borderId="31" xfId="0" applyFont="1" applyFill="1" applyBorder="1" applyAlignment="1" applyProtection="1">
      <alignment horizontal="center" vertical="center"/>
      <protection locked="0"/>
    </xf>
    <xf numFmtId="49" fontId="14" fillId="33" borderId="28" xfId="0" applyNumberFormat="1" applyFont="1" applyFill="1" applyBorder="1" applyAlignment="1" applyProtection="1">
      <alignment horizontal="left" vertical="center" shrinkToFit="1"/>
      <protection locked="0"/>
    </xf>
    <xf numFmtId="0" fontId="14" fillId="33" borderId="16" xfId="0" applyFont="1" applyFill="1" applyBorder="1" applyAlignment="1" applyProtection="1">
      <alignment horizontal="center" vertical="center"/>
      <protection locked="0"/>
    </xf>
    <xf numFmtId="0" fontId="14" fillId="33" borderId="19" xfId="0" applyFont="1" applyFill="1" applyBorder="1" applyAlignment="1" applyProtection="1">
      <alignment horizontal="center" vertical="center"/>
      <protection locked="0"/>
    </xf>
    <xf numFmtId="0" fontId="14" fillId="33" borderId="68" xfId="0" applyFont="1" applyFill="1" applyBorder="1" applyAlignment="1" applyProtection="1">
      <alignment horizontal="left" vertical="center" shrinkToFit="1"/>
      <protection locked="0"/>
    </xf>
    <xf numFmtId="49" fontId="14" fillId="33" borderId="19" xfId="0" applyNumberFormat="1" applyFont="1" applyFill="1" applyBorder="1" applyAlignment="1" applyProtection="1">
      <alignment horizontal="left" vertical="center" shrinkToFit="1"/>
      <protection locked="0"/>
    </xf>
    <xf numFmtId="0" fontId="14" fillId="33" borderId="33" xfId="0" applyFont="1" applyFill="1" applyBorder="1" applyAlignment="1" applyProtection="1">
      <alignment horizontal="center" vertical="center"/>
      <protection locked="0"/>
    </xf>
    <xf numFmtId="0" fontId="14" fillId="33" borderId="34" xfId="0" applyFont="1" applyFill="1" applyBorder="1" applyAlignment="1" applyProtection="1">
      <alignment horizontal="left" vertical="center" shrinkToFit="1"/>
      <protection locked="0"/>
    </xf>
    <xf numFmtId="49" fontId="14" fillId="33" borderId="33" xfId="0" applyNumberFormat="1" applyFont="1" applyFill="1" applyBorder="1" applyAlignment="1" applyProtection="1">
      <alignment horizontal="left" vertical="center" shrinkToFit="1"/>
      <protection locked="0"/>
    </xf>
    <xf numFmtId="0" fontId="14" fillId="35" borderId="69" xfId="0" applyFont="1" applyFill="1" applyBorder="1" applyAlignment="1" applyProtection="1">
      <alignment horizontal="center" vertical="center"/>
      <protection locked="0"/>
    </xf>
    <xf numFmtId="0" fontId="14" fillId="33" borderId="23" xfId="0" applyFont="1" applyFill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35" xfId="0" applyFont="1" applyBorder="1" applyAlignment="1" applyProtection="1">
      <alignment horizontal="center" vertical="center"/>
      <protection locked="0"/>
    </xf>
    <xf numFmtId="0" fontId="14" fillId="0" borderId="36" xfId="0" applyFont="1" applyBorder="1" applyAlignment="1" applyProtection="1">
      <alignment horizontal="center" vertical="center"/>
      <protection locked="0"/>
    </xf>
    <xf numFmtId="0" fontId="14" fillId="33" borderId="35" xfId="0" applyFont="1" applyFill="1" applyBorder="1" applyAlignment="1" applyProtection="1">
      <alignment horizontal="center" vertical="center"/>
      <protection locked="0"/>
    </xf>
    <xf numFmtId="0" fontId="14" fillId="33" borderId="36" xfId="0" applyFont="1" applyFill="1" applyBorder="1" applyAlignment="1" applyProtection="1">
      <alignment horizontal="center" vertical="center"/>
      <protection locked="0"/>
    </xf>
    <xf numFmtId="0" fontId="75" fillId="0" borderId="67" xfId="41" applyFont="1" applyFill="1" applyBorder="1" applyAlignment="1" applyProtection="1">
      <alignment horizontal="center" vertical="center"/>
      <protection locked="0"/>
    </xf>
    <xf numFmtId="0" fontId="14" fillId="0" borderId="35" xfId="0" applyFont="1" applyFill="1" applyBorder="1" applyAlignment="1" applyProtection="1">
      <alignment horizontal="center" vertical="center"/>
      <protection locked="0"/>
    </xf>
    <xf numFmtId="0" fontId="75" fillId="0" borderId="35" xfId="41" applyFont="1" applyFill="1" applyBorder="1" applyAlignment="1" applyProtection="1">
      <alignment horizontal="center" vertical="center"/>
      <protection locked="0"/>
    </xf>
    <xf numFmtId="0" fontId="14" fillId="35" borderId="28" xfId="0" applyFont="1" applyFill="1" applyBorder="1" applyAlignment="1" applyProtection="1">
      <alignment horizontal="center" vertical="center"/>
      <protection locked="0"/>
    </xf>
    <xf numFmtId="49" fontId="14" fillId="0" borderId="28" xfId="0" applyNumberFormat="1" applyFont="1" applyBorder="1" applyAlignment="1" applyProtection="1">
      <alignment horizontal="center" vertical="center"/>
      <protection locked="0"/>
    </xf>
    <xf numFmtId="49" fontId="14" fillId="33" borderId="28" xfId="0" applyNumberFormat="1" applyFont="1" applyFill="1" applyBorder="1" applyAlignment="1" applyProtection="1">
      <alignment horizontal="center" vertical="center"/>
      <protection locked="0"/>
    </xf>
    <xf numFmtId="49" fontId="14" fillId="33" borderId="13" xfId="0" applyNumberFormat="1" applyFont="1" applyFill="1" applyBorder="1" applyAlignment="1" applyProtection="1">
      <alignment horizontal="center" vertical="center"/>
      <protection locked="0"/>
    </xf>
    <xf numFmtId="49" fontId="14" fillId="33" borderId="33" xfId="0" applyNumberFormat="1" applyFont="1" applyFill="1" applyBorder="1" applyAlignment="1" applyProtection="1">
      <alignment horizontal="center" vertical="center"/>
      <protection locked="0"/>
    </xf>
    <xf numFmtId="49" fontId="14" fillId="33" borderId="70" xfId="0" applyNumberFormat="1" applyFont="1" applyFill="1" applyBorder="1" applyAlignment="1" applyProtection="1">
      <alignment horizontal="center" vertical="center"/>
      <protection locked="0"/>
    </xf>
    <xf numFmtId="0" fontId="14" fillId="35" borderId="71" xfId="0" applyFont="1" applyFill="1" applyBorder="1" applyAlignment="1" applyProtection="1">
      <alignment horizontal="center" vertical="center"/>
      <protection locked="0"/>
    </xf>
    <xf numFmtId="49" fontId="14" fillId="33" borderId="19" xfId="0" applyNumberFormat="1" applyFont="1" applyFill="1" applyBorder="1" applyAlignment="1" applyProtection="1">
      <alignment horizontal="center" vertical="center"/>
      <protection locked="0"/>
    </xf>
    <xf numFmtId="49" fontId="14" fillId="33" borderId="58" xfId="0" applyNumberFormat="1" applyFont="1" applyFill="1" applyBorder="1" applyAlignment="1" applyProtection="1">
      <alignment horizontal="center" vertical="center"/>
      <protection locked="0"/>
    </xf>
    <xf numFmtId="0" fontId="15" fillId="35" borderId="71" xfId="0" applyFont="1" applyFill="1" applyBorder="1" applyAlignment="1" applyProtection="1">
      <alignment horizontal="center" vertical="center"/>
      <protection locked="0"/>
    </xf>
    <xf numFmtId="0" fontId="14" fillId="33" borderId="33" xfId="0" applyFont="1" applyFill="1" applyBorder="1" applyAlignment="1" applyProtection="1">
      <alignment horizontal="left" vertical="center" shrinkToFit="1"/>
      <protection locked="0"/>
    </xf>
    <xf numFmtId="0" fontId="14" fillId="35" borderId="33" xfId="0" applyFont="1" applyFill="1" applyBorder="1" applyAlignment="1" applyProtection="1">
      <alignment horizontal="center" vertical="center"/>
      <protection locked="0"/>
    </xf>
    <xf numFmtId="0" fontId="15" fillId="35" borderId="33" xfId="0" applyFont="1" applyFill="1" applyBorder="1" applyAlignment="1" applyProtection="1">
      <alignment horizontal="center" vertical="center"/>
      <protection locked="0"/>
    </xf>
    <xf numFmtId="0" fontId="14" fillId="0" borderId="31" xfId="0" applyFont="1" applyFill="1" applyBorder="1" applyAlignment="1" applyProtection="1">
      <alignment horizontal="center" vertical="center"/>
      <protection locked="0"/>
    </xf>
    <xf numFmtId="0" fontId="14" fillId="0" borderId="20" xfId="0" applyFont="1" applyFill="1" applyBorder="1" applyAlignment="1" applyProtection="1">
      <alignment horizontal="center" vertical="center"/>
      <protection locked="0"/>
    </xf>
    <xf numFmtId="0" fontId="14" fillId="0" borderId="22" xfId="0" applyFont="1" applyFill="1" applyBorder="1" applyAlignment="1" applyProtection="1">
      <alignment horizontal="center" vertical="center"/>
      <protection locked="0"/>
    </xf>
    <xf numFmtId="0" fontId="75" fillId="0" borderId="14" xfId="41" applyFont="1" applyFill="1" applyBorder="1" applyAlignment="1" applyProtection="1">
      <alignment horizontal="center" vertical="center"/>
      <protection locked="0"/>
    </xf>
    <xf numFmtId="0" fontId="75" fillId="0" borderId="40" xfId="41" applyFont="1" applyFill="1" applyBorder="1" applyAlignment="1" applyProtection="1">
      <alignment horizontal="center" vertical="center"/>
      <protection locked="0"/>
    </xf>
    <xf numFmtId="49" fontId="14" fillId="0" borderId="13" xfId="0" applyNumberFormat="1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center" vertical="center"/>
      <protection locked="0"/>
    </xf>
    <xf numFmtId="49" fontId="14" fillId="0" borderId="33" xfId="0" applyNumberFormat="1" applyFont="1" applyBorder="1" applyAlignment="1" applyProtection="1">
      <alignment horizontal="left" vertical="center" shrinkToFit="1"/>
      <protection locked="0"/>
    </xf>
    <xf numFmtId="49" fontId="14" fillId="0" borderId="33" xfId="0" applyNumberFormat="1" applyFont="1" applyBorder="1" applyAlignment="1" applyProtection="1">
      <alignment horizontal="center" vertical="center"/>
      <protection locked="0"/>
    </xf>
    <xf numFmtId="49" fontId="14" fillId="0" borderId="70" xfId="0" applyNumberFormat="1" applyFont="1" applyBorder="1" applyAlignment="1" applyProtection="1">
      <alignment horizontal="center" vertical="center"/>
      <protection locked="0"/>
    </xf>
    <xf numFmtId="0" fontId="75" fillId="0" borderId="39" xfId="41" applyFont="1" applyFill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left" vertical="center" shrinkToFit="1"/>
      <protection locked="0"/>
    </xf>
    <xf numFmtId="49" fontId="14" fillId="0" borderId="12" xfId="0" applyNumberFormat="1" applyFont="1" applyBorder="1" applyAlignment="1" applyProtection="1">
      <alignment horizontal="left" vertical="center" shrinkToFit="1"/>
      <protection locked="0"/>
    </xf>
    <xf numFmtId="0" fontId="14" fillId="35" borderId="12" xfId="0" applyFont="1" applyFill="1" applyBorder="1" applyAlignment="1" applyProtection="1">
      <alignment horizontal="center" vertical="center"/>
      <protection locked="0"/>
    </xf>
    <xf numFmtId="49" fontId="14" fillId="0" borderId="12" xfId="0" applyNumberFormat="1" applyFont="1" applyBorder="1" applyAlignment="1" applyProtection="1">
      <alignment horizontal="center" vertical="center"/>
      <protection locked="0"/>
    </xf>
    <xf numFmtId="0" fontId="15" fillId="35" borderId="12" xfId="0" applyFont="1" applyFill="1" applyBorder="1" applyAlignment="1" applyProtection="1">
      <alignment horizontal="center" vertical="center"/>
      <protection locked="0"/>
    </xf>
    <xf numFmtId="0" fontId="14" fillId="35" borderId="39" xfId="0" applyFont="1" applyFill="1" applyBorder="1" applyAlignment="1" applyProtection="1">
      <alignment horizontal="center" vertical="center"/>
      <protection locked="0"/>
    </xf>
    <xf numFmtId="0" fontId="14" fillId="0" borderId="48" xfId="0" applyFont="1" applyBorder="1" applyAlignment="1" applyProtection="1">
      <alignment horizontal="center" vertical="center"/>
      <protection locked="0"/>
    </xf>
    <xf numFmtId="0" fontId="14" fillId="0" borderId="39" xfId="0" applyFont="1" applyFill="1" applyBorder="1" applyAlignment="1" applyProtection="1">
      <alignment horizontal="center" vertical="center"/>
      <protection locked="0"/>
    </xf>
    <xf numFmtId="0" fontId="75" fillId="0" borderId="49" xfId="41" applyFont="1" applyFill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left" vertical="center" shrinkToFit="1"/>
      <protection locked="0"/>
    </xf>
    <xf numFmtId="0" fontId="14" fillId="0" borderId="33" xfId="0" applyFont="1" applyBorder="1" applyAlignment="1" applyProtection="1">
      <alignment horizontal="left" vertical="center" shrinkToFit="1"/>
      <protection locked="0"/>
    </xf>
    <xf numFmtId="0" fontId="14" fillId="35" borderId="11" xfId="0" applyFont="1" applyFill="1" applyBorder="1" applyAlignment="1" applyProtection="1">
      <alignment horizontal="center" vertical="center"/>
      <protection locked="0"/>
    </xf>
    <xf numFmtId="0" fontId="14" fillId="0" borderId="54" xfId="0" applyFont="1" applyFill="1" applyBorder="1" applyAlignment="1" applyProtection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14" fillId="0" borderId="72" xfId="0" applyFont="1" applyFill="1" applyBorder="1" applyAlignment="1" applyProtection="1">
      <alignment horizontal="center" vertical="center"/>
      <protection locked="0"/>
    </xf>
    <xf numFmtId="0" fontId="75" fillId="0" borderId="38" xfId="41" applyFont="1" applyFill="1" applyBorder="1" applyAlignment="1" applyProtection="1">
      <alignment horizontal="center" vertical="center"/>
      <protection locked="0"/>
    </xf>
    <xf numFmtId="0" fontId="75" fillId="0" borderId="17" xfId="41" applyFont="1" applyFill="1" applyBorder="1" applyAlignment="1" applyProtection="1">
      <alignment horizontal="center" vertical="center"/>
      <protection locked="0"/>
    </xf>
    <xf numFmtId="0" fontId="75" fillId="0" borderId="36" xfId="41" applyFont="1" applyFill="1" applyBorder="1" applyAlignment="1" applyProtection="1">
      <alignment horizontal="center" vertical="center"/>
      <protection locked="0"/>
    </xf>
    <xf numFmtId="49" fontId="14" fillId="0" borderId="13" xfId="0" applyNumberFormat="1" applyFont="1" applyBorder="1" applyAlignment="1" applyProtection="1">
      <alignment horizontal="center" vertical="center" shrinkToFit="1"/>
      <protection locked="0"/>
    </xf>
    <xf numFmtId="0" fontId="15" fillId="35" borderId="13" xfId="0" applyFont="1" applyFill="1" applyBorder="1" applyAlignment="1" applyProtection="1">
      <alignment horizontal="center" vertical="center"/>
      <protection locked="0"/>
    </xf>
    <xf numFmtId="49" fontId="14" fillId="33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33" borderId="21" xfId="0" applyFont="1" applyFill="1" applyBorder="1" applyAlignment="1" applyProtection="1">
      <alignment horizontal="center" vertical="center"/>
      <protection locked="0"/>
    </xf>
    <xf numFmtId="0" fontId="14" fillId="33" borderId="15" xfId="0" applyFont="1" applyFill="1" applyBorder="1" applyAlignment="1" applyProtection="1">
      <alignment horizontal="center" vertical="center"/>
      <protection locked="0"/>
    </xf>
    <xf numFmtId="0" fontId="14" fillId="33" borderId="20" xfId="0" applyFont="1" applyFill="1" applyBorder="1" applyAlignment="1" applyProtection="1">
      <alignment horizontal="center" vertical="center"/>
      <protection locked="0"/>
    </xf>
    <xf numFmtId="0" fontId="14" fillId="33" borderId="22" xfId="0" applyFont="1" applyFill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14" fillId="33" borderId="17" xfId="0" applyFont="1" applyFill="1" applyBorder="1" applyAlignment="1" applyProtection="1">
      <alignment horizontal="center" vertical="center"/>
      <protection locked="0"/>
    </xf>
    <xf numFmtId="0" fontId="14" fillId="0" borderId="39" xfId="0" applyFont="1" applyBorder="1" applyAlignment="1" applyProtection="1">
      <alignment horizontal="center" vertical="center"/>
      <protection locked="0"/>
    </xf>
    <xf numFmtId="0" fontId="14" fillId="0" borderId="38" xfId="0" applyFont="1" applyBorder="1" applyAlignment="1" applyProtection="1">
      <alignment horizontal="center" vertical="center"/>
      <protection locked="0"/>
    </xf>
    <xf numFmtId="0" fontId="14" fillId="0" borderId="0" xfId="4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49" fontId="14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14" fillId="33" borderId="14" xfId="41" applyFont="1" applyFill="1" applyBorder="1" applyAlignment="1" applyProtection="1">
      <alignment horizontal="center" vertical="center"/>
      <protection locked="0"/>
    </xf>
    <xf numFmtId="0" fontId="14" fillId="0" borderId="21" xfId="0" applyFont="1" applyFill="1" applyBorder="1" applyAlignment="1" applyProtection="1">
      <alignment horizontal="center" vertical="center"/>
      <protection locked="0"/>
    </xf>
    <xf numFmtId="0" fontId="73" fillId="0" borderId="15" xfId="0" applyFont="1" applyFill="1" applyBorder="1" applyAlignment="1" applyProtection="1">
      <alignment horizontal="justify" vertical="center" wrapText="1"/>
      <protection locked="0"/>
    </xf>
    <xf numFmtId="0" fontId="73" fillId="0" borderId="15" xfId="0" applyFont="1" applyFill="1" applyBorder="1" applyAlignment="1" applyProtection="1">
      <alignment horizontal="justify" vertical="center"/>
      <protection locked="0"/>
    </xf>
    <xf numFmtId="0" fontId="73" fillId="0" borderId="15" xfId="0" applyFont="1" applyFill="1" applyBorder="1" applyAlignment="1">
      <alignment horizontal="justify" vertical="center" wrapText="1"/>
    </xf>
    <xf numFmtId="0" fontId="73" fillId="0" borderId="15" xfId="0" applyFont="1" applyFill="1" applyBorder="1" applyAlignment="1" applyProtection="1">
      <alignment horizontal="center" vertical="center"/>
      <protection locked="0"/>
    </xf>
    <xf numFmtId="0" fontId="11" fillId="33" borderId="63" xfId="0" applyFont="1" applyFill="1" applyBorder="1" applyAlignment="1" applyProtection="1">
      <alignment horizontal="left" vertical="center"/>
      <protection locked="0"/>
    </xf>
    <xf numFmtId="0" fontId="12" fillId="33" borderId="24" xfId="0" applyFont="1" applyFill="1" applyBorder="1" applyAlignment="1" applyProtection="1">
      <alignment horizontal="left" vertical="center"/>
      <protection locked="0"/>
    </xf>
    <xf numFmtId="1" fontId="73" fillId="33" borderId="37" xfId="0" applyNumberFormat="1" applyFont="1" applyFill="1" applyBorder="1" applyAlignment="1" applyProtection="1">
      <alignment horizontal="center" vertical="center" shrinkToFit="1"/>
      <protection locked="0"/>
    </xf>
    <xf numFmtId="0" fontId="13" fillId="33" borderId="0" xfId="0" applyFont="1" applyFill="1" applyBorder="1" applyAlignment="1" applyProtection="1">
      <alignment horizontal="right" vertical="center" shrinkToFit="1"/>
      <protection locked="0"/>
    </xf>
    <xf numFmtId="0" fontId="73" fillId="0" borderId="15" xfId="0" applyFont="1" applyFill="1" applyBorder="1" applyAlignment="1" applyProtection="1">
      <alignment horizontal="center" vertical="center" wrapText="1"/>
      <protection locked="0"/>
    </xf>
    <xf numFmtId="0" fontId="73" fillId="0" borderId="73" xfId="0" applyFont="1" applyFill="1" applyBorder="1" applyAlignment="1" applyProtection="1">
      <alignment horizontal="justify" vertical="center" wrapText="1"/>
      <protection locked="0"/>
    </xf>
    <xf numFmtId="0" fontId="73" fillId="0" borderId="64" xfId="0" applyFont="1" applyFill="1" applyBorder="1" applyAlignment="1" applyProtection="1">
      <alignment horizontal="justify" vertical="center" wrapText="1"/>
      <protection locked="0"/>
    </xf>
    <xf numFmtId="0" fontId="73" fillId="0" borderId="74" xfId="0" applyFont="1" applyFill="1" applyBorder="1" applyAlignment="1" applyProtection="1">
      <alignment horizontal="justify" vertical="center" wrapText="1"/>
      <protection locked="0"/>
    </xf>
    <xf numFmtId="0" fontId="73" fillId="0" borderId="75" xfId="0" applyFont="1" applyFill="1" applyBorder="1" applyAlignment="1" applyProtection="1">
      <alignment horizontal="justify" vertical="center" wrapText="1"/>
      <protection locked="0"/>
    </xf>
    <xf numFmtId="0" fontId="73" fillId="0" borderId="16" xfId="0" applyFont="1" applyFill="1" applyBorder="1" applyAlignment="1" applyProtection="1">
      <alignment horizontal="justify" vertical="center" wrapText="1"/>
      <protection locked="0"/>
    </xf>
    <xf numFmtId="0" fontId="73" fillId="0" borderId="76" xfId="0" applyFont="1" applyFill="1" applyBorder="1" applyAlignment="1" applyProtection="1">
      <alignment horizontal="justify" vertical="center" wrapText="1"/>
      <protection locked="0"/>
    </xf>
    <xf numFmtId="0" fontId="11" fillId="34" borderId="63" xfId="0" applyFont="1" applyFill="1" applyBorder="1" applyAlignment="1" applyProtection="1">
      <alignment horizontal="left" vertical="center"/>
      <protection locked="0"/>
    </xf>
    <xf numFmtId="0" fontId="11" fillId="34" borderId="77" xfId="0" applyFont="1" applyFill="1" applyBorder="1" applyAlignment="1" applyProtection="1">
      <alignment horizontal="left" vertical="center"/>
      <protection locked="0"/>
    </xf>
    <xf numFmtId="0" fontId="11" fillId="33" borderId="78" xfId="0" applyFont="1" applyFill="1" applyBorder="1" applyAlignment="1" applyProtection="1">
      <alignment horizontal="left" vertical="center"/>
      <protection locked="0"/>
    </xf>
    <xf numFmtId="0" fontId="12" fillId="33" borderId="42" xfId="0" applyFont="1" applyFill="1" applyBorder="1" applyAlignment="1" applyProtection="1">
      <alignment horizontal="left" vertical="center"/>
      <protection locked="0"/>
    </xf>
    <xf numFmtId="0" fontId="11" fillId="34" borderId="63" xfId="0" applyFont="1" applyFill="1" applyBorder="1" applyAlignment="1" applyProtection="1">
      <alignment horizontal="center" vertical="center"/>
      <protection locked="0"/>
    </xf>
    <xf numFmtId="0" fontId="11" fillId="34" borderId="77" xfId="0" applyFont="1" applyFill="1" applyBorder="1" applyAlignment="1" applyProtection="1">
      <alignment horizontal="center" vertical="center"/>
      <protection locked="0"/>
    </xf>
    <xf numFmtId="0" fontId="11" fillId="33" borderId="78" xfId="0" applyFont="1" applyFill="1" applyBorder="1" applyAlignment="1" applyProtection="1">
      <alignment horizontal="left" vertical="center" shrinkToFit="1"/>
      <protection locked="0"/>
    </xf>
    <xf numFmtId="0" fontId="11" fillId="33" borderId="0" xfId="0" applyFont="1" applyFill="1" applyBorder="1" applyAlignment="1" applyProtection="1">
      <alignment horizontal="left" vertical="center" shrinkToFit="1"/>
      <protection locked="0"/>
    </xf>
    <xf numFmtId="0" fontId="11" fillId="33" borderId="65" xfId="0" applyFont="1" applyFill="1" applyBorder="1" applyAlignment="1" applyProtection="1">
      <alignment horizontal="left" vertical="center" shrinkToFit="1"/>
      <protection locked="0"/>
    </xf>
    <xf numFmtId="0" fontId="11" fillId="33" borderId="47" xfId="0" applyFont="1" applyFill="1" applyBorder="1" applyAlignment="1" applyProtection="1">
      <alignment horizontal="left" vertical="center"/>
      <protection locked="0"/>
    </xf>
    <xf numFmtId="0" fontId="11" fillId="33" borderId="63" xfId="0" applyFont="1" applyFill="1" applyBorder="1" applyAlignment="1" applyProtection="1">
      <alignment horizontal="left" vertical="center" shrinkToFit="1"/>
      <protection locked="0"/>
    </xf>
    <xf numFmtId="0" fontId="11" fillId="33" borderId="24" xfId="0" applyFont="1" applyFill="1" applyBorder="1" applyAlignment="1" applyProtection="1">
      <alignment horizontal="left" vertical="center" shrinkToFit="1"/>
      <protection locked="0"/>
    </xf>
    <xf numFmtId="0" fontId="11" fillId="33" borderId="77" xfId="0" applyFont="1" applyFill="1" applyBorder="1" applyAlignment="1" applyProtection="1">
      <alignment horizontal="left" vertical="center" shrinkToFit="1"/>
      <protection locked="0"/>
    </xf>
    <xf numFmtId="0" fontId="73" fillId="0" borderId="15" xfId="0" applyFont="1" applyFill="1" applyBorder="1" applyAlignment="1">
      <alignment horizontal="justify" vertical="center"/>
    </xf>
    <xf numFmtId="0" fontId="10" fillId="33" borderId="0" xfId="0" applyFont="1" applyFill="1" applyAlignment="1">
      <alignment horizontal="left" vertical="center"/>
    </xf>
    <xf numFmtId="0" fontId="76" fillId="33" borderId="0" xfId="0" applyFont="1" applyFill="1" applyAlignment="1">
      <alignment horizontal="left" vertical="center"/>
    </xf>
    <xf numFmtId="0" fontId="12" fillId="33" borderId="79" xfId="0" applyFont="1" applyFill="1" applyBorder="1" applyAlignment="1" applyProtection="1">
      <alignment horizontal="center" vertical="center"/>
      <protection locked="0"/>
    </xf>
    <xf numFmtId="0" fontId="12" fillId="33" borderId="42" xfId="0" applyFont="1" applyFill="1" applyBorder="1" applyAlignment="1" applyProtection="1">
      <alignment horizontal="center" vertical="center"/>
      <protection locked="0"/>
    </xf>
    <xf numFmtId="0" fontId="12" fillId="33" borderId="80" xfId="0" applyFont="1" applyFill="1" applyBorder="1" applyAlignment="1" applyProtection="1">
      <alignment horizontal="center" vertical="center"/>
      <protection locked="0"/>
    </xf>
    <xf numFmtId="0" fontId="12" fillId="33" borderId="47" xfId="0" applyFont="1" applyFill="1" applyBorder="1" applyAlignment="1" applyProtection="1">
      <alignment horizontal="center" vertical="center"/>
      <protection locked="0"/>
    </xf>
    <xf numFmtId="0" fontId="12" fillId="33" borderId="37" xfId="0" applyFont="1" applyFill="1" applyBorder="1" applyAlignment="1" applyProtection="1">
      <alignment horizontal="center" vertical="center"/>
      <protection locked="0"/>
    </xf>
    <xf numFmtId="0" fontId="12" fillId="33" borderId="81" xfId="0" applyFont="1" applyFill="1" applyBorder="1" applyAlignment="1" applyProtection="1">
      <alignment horizontal="center" vertical="center"/>
      <protection locked="0"/>
    </xf>
    <xf numFmtId="0" fontId="12" fillId="33" borderId="63" xfId="0" applyFont="1" applyFill="1" applyBorder="1" applyAlignment="1" applyProtection="1">
      <alignment horizontal="center" vertical="center"/>
      <protection locked="0"/>
    </xf>
    <xf numFmtId="0" fontId="12" fillId="33" borderId="24" xfId="0" applyFont="1" applyFill="1" applyBorder="1" applyAlignment="1" applyProtection="1">
      <alignment horizontal="center" vertical="center"/>
      <protection locked="0"/>
    </xf>
    <xf numFmtId="0" fontId="74" fillId="33" borderId="0" xfId="0" applyFont="1" applyFill="1" applyBorder="1" applyAlignment="1" applyProtection="1">
      <alignment horizontal="right" vertical="center"/>
      <protection locked="0"/>
    </xf>
    <xf numFmtId="0" fontId="74" fillId="33" borderId="82" xfId="0" applyFont="1" applyFill="1" applyBorder="1" applyAlignment="1" applyProtection="1">
      <alignment horizontal="right" vertical="center"/>
      <protection locked="0"/>
    </xf>
    <xf numFmtId="0" fontId="11" fillId="33" borderId="79" xfId="0" applyFont="1" applyFill="1" applyBorder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2" fillId="33" borderId="0" xfId="0" applyFont="1" applyFill="1" applyAlignment="1">
      <alignment vertical="center"/>
    </xf>
    <xf numFmtId="0" fontId="77" fillId="0" borderId="79" xfId="0" applyFont="1" applyBorder="1" applyAlignment="1">
      <alignment horizontal="center" vertical="center" wrapText="1"/>
    </xf>
    <xf numFmtId="0" fontId="77" fillId="0" borderId="42" xfId="0" applyFont="1" applyBorder="1" applyAlignment="1">
      <alignment horizontal="center" vertical="center" wrapText="1"/>
    </xf>
    <xf numFmtId="0" fontId="77" fillId="0" borderId="80" xfId="0" applyFont="1" applyBorder="1" applyAlignment="1">
      <alignment horizontal="center" vertical="center" wrapText="1"/>
    </xf>
    <xf numFmtId="0" fontId="77" fillId="0" borderId="78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7" fillId="0" borderId="82" xfId="0" applyFont="1" applyBorder="1" applyAlignment="1">
      <alignment horizontal="center" vertical="center" wrapText="1"/>
    </xf>
    <xf numFmtId="0" fontId="12" fillId="33" borderId="77" xfId="0" applyFont="1" applyFill="1" applyBorder="1" applyAlignment="1">
      <alignment vertical="center"/>
    </xf>
    <xf numFmtId="0" fontId="11" fillId="33" borderId="79" xfId="0" applyFont="1" applyFill="1" applyBorder="1" applyAlignment="1" applyProtection="1">
      <alignment horizontal="left" vertical="center" shrinkToFit="1"/>
      <protection locked="0"/>
    </xf>
    <xf numFmtId="0" fontId="11" fillId="33" borderId="42" xfId="0" applyFont="1" applyFill="1" applyBorder="1" applyAlignment="1" applyProtection="1">
      <alignment horizontal="left" vertical="center" shrinkToFit="1"/>
      <protection locked="0"/>
    </xf>
    <xf numFmtId="0" fontId="11" fillId="33" borderId="80" xfId="0" applyFont="1" applyFill="1" applyBorder="1" applyAlignment="1" applyProtection="1">
      <alignment horizontal="left" vertical="center" shrinkToFit="1"/>
      <protection locked="0"/>
    </xf>
    <xf numFmtId="0" fontId="11" fillId="33" borderId="47" xfId="0" applyFont="1" applyFill="1" applyBorder="1" applyAlignment="1" applyProtection="1">
      <alignment horizontal="left" vertical="center" shrinkToFit="1"/>
      <protection locked="0"/>
    </xf>
    <xf numFmtId="0" fontId="11" fillId="33" borderId="37" xfId="0" applyFont="1" applyFill="1" applyBorder="1" applyAlignment="1" applyProtection="1">
      <alignment horizontal="left" vertical="center" shrinkToFit="1"/>
      <protection locked="0"/>
    </xf>
    <xf numFmtId="0" fontId="11" fillId="33" borderId="81" xfId="0" applyFont="1" applyFill="1" applyBorder="1" applyAlignment="1" applyProtection="1">
      <alignment horizontal="left" vertical="center" shrinkToFit="1"/>
      <protection locked="0"/>
    </xf>
    <xf numFmtId="0" fontId="11" fillId="33" borderId="82" xfId="0" applyFont="1" applyFill="1" applyBorder="1" applyAlignment="1" applyProtection="1">
      <alignment horizontal="left" vertical="center" shrinkToFit="1"/>
      <protection locked="0"/>
    </xf>
    <xf numFmtId="0" fontId="40" fillId="33" borderId="0" xfId="0" applyFont="1" applyFill="1" applyAlignment="1">
      <alignment horizontal="left" vertical="center"/>
    </xf>
    <xf numFmtId="0" fontId="78" fillId="33" borderId="0" xfId="0" applyFont="1" applyFill="1" applyAlignment="1">
      <alignment horizontal="left" vertical="center"/>
    </xf>
    <xf numFmtId="0" fontId="42" fillId="33" borderId="0" xfId="0" applyFont="1" applyFill="1" applyAlignment="1" applyProtection="1">
      <alignment vertical="center"/>
      <protection locked="0"/>
    </xf>
    <xf numFmtId="0" fontId="43" fillId="33" borderId="0" xfId="0" applyFont="1" applyFill="1" applyAlignment="1" applyProtection="1">
      <alignment vertical="center"/>
      <protection locked="0"/>
    </xf>
    <xf numFmtId="0" fontId="42" fillId="33" borderId="0" xfId="0" applyFont="1" applyFill="1" applyAlignment="1">
      <alignment vertical="center"/>
    </xf>
    <xf numFmtId="0" fontId="43" fillId="33" borderId="0" xfId="0" applyFont="1" applyFill="1" applyAlignment="1" applyProtection="1">
      <alignment horizontal="left" vertical="center"/>
      <protection locked="0"/>
    </xf>
    <xf numFmtId="0" fontId="44" fillId="33" borderId="0" xfId="0" applyFont="1" applyFill="1" applyAlignment="1" applyProtection="1">
      <alignment vertical="center"/>
      <protection locked="0"/>
    </xf>
    <xf numFmtId="0" fontId="42" fillId="33" borderId="0" xfId="0" applyFont="1" applyFill="1" applyAlignment="1" applyProtection="1">
      <alignment horizontal="left" vertical="center"/>
      <protection locked="0"/>
    </xf>
    <xf numFmtId="49" fontId="42" fillId="33" borderId="0" xfId="0" applyNumberFormat="1" applyFont="1" applyFill="1" applyAlignment="1" applyProtection="1">
      <alignment vertical="center"/>
      <protection locked="0"/>
    </xf>
    <xf numFmtId="0" fontId="43" fillId="33" borderId="0" xfId="0" applyFont="1" applyFill="1" applyAlignment="1" applyProtection="1">
      <alignment horizontal="centerContinuous" vertical="center"/>
      <protection locked="0"/>
    </xf>
    <xf numFmtId="0" fontId="42" fillId="33" borderId="79" xfId="0" applyFont="1" applyFill="1" applyBorder="1" applyAlignment="1" applyProtection="1">
      <alignment horizontal="center" vertical="center"/>
      <protection locked="0"/>
    </xf>
    <xf numFmtId="0" fontId="42" fillId="33" borderId="42" xfId="0" applyFont="1" applyFill="1" applyBorder="1" applyAlignment="1" applyProtection="1">
      <alignment horizontal="center" vertical="center"/>
      <protection locked="0"/>
    </xf>
    <xf numFmtId="0" fontId="42" fillId="33" borderId="80" xfId="0" applyFont="1" applyFill="1" applyBorder="1" applyAlignment="1" applyProtection="1">
      <alignment horizontal="center" vertical="center"/>
      <protection locked="0"/>
    </xf>
    <xf numFmtId="0" fontId="42" fillId="33" borderId="63" xfId="0" applyFont="1" applyFill="1" applyBorder="1" applyAlignment="1" applyProtection="1">
      <alignment horizontal="center" vertical="center"/>
      <protection locked="0"/>
    </xf>
    <xf numFmtId="0" fontId="42" fillId="33" borderId="24" xfId="0" applyFont="1" applyFill="1" applyBorder="1" applyAlignment="1" applyProtection="1">
      <alignment horizontal="center" vertical="center"/>
      <protection locked="0"/>
    </xf>
    <xf numFmtId="0" fontId="79" fillId="0" borderId="79" xfId="0" applyFont="1" applyBorder="1" applyAlignment="1">
      <alignment horizontal="center" vertical="center" wrapText="1"/>
    </xf>
    <xf numFmtId="0" fontId="79" fillId="0" borderId="42" xfId="0" applyFont="1" applyBorder="1" applyAlignment="1">
      <alignment horizontal="center" vertical="center" wrapText="1"/>
    </xf>
    <xf numFmtId="0" fontId="79" fillId="0" borderId="80" xfId="0" applyFont="1" applyBorder="1" applyAlignment="1">
      <alignment horizontal="center" vertical="center" wrapText="1"/>
    </xf>
    <xf numFmtId="0" fontId="42" fillId="33" borderId="47" xfId="0" applyFont="1" applyFill="1" applyBorder="1" applyAlignment="1" applyProtection="1">
      <alignment horizontal="center" vertical="center"/>
      <protection locked="0"/>
    </xf>
    <xf numFmtId="0" fontId="42" fillId="33" borderId="37" xfId="0" applyFont="1" applyFill="1" applyBorder="1" applyAlignment="1" applyProtection="1">
      <alignment horizontal="center" vertical="center"/>
      <protection locked="0"/>
    </xf>
    <xf numFmtId="0" fontId="42" fillId="33" borderId="81" xfId="0" applyFont="1" applyFill="1" applyBorder="1" applyAlignment="1" applyProtection="1">
      <alignment horizontal="center" vertical="center"/>
      <protection locked="0"/>
    </xf>
    <xf numFmtId="0" fontId="42" fillId="33" borderId="10" xfId="0" applyFont="1" applyFill="1" applyBorder="1" applyAlignment="1" applyProtection="1">
      <alignment horizontal="centerContinuous" vertical="center"/>
      <protection locked="0"/>
    </xf>
    <xf numFmtId="0" fontId="42" fillId="33" borderId="11" xfId="0" applyFont="1" applyFill="1" applyBorder="1" applyAlignment="1" applyProtection="1">
      <alignment horizontal="centerContinuous" vertical="center"/>
      <protection locked="0"/>
    </xf>
    <xf numFmtId="0" fontId="42" fillId="33" borderId="77" xfId="0" applyFont="1" applyFill="1" applyBorder="1" applyAlignment="1">
      <alignment vertical="center"/>
    </xf>
    <xf numFmtId="0" fontId="79" fillId="0" borderId="78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79" fillId="0" borderId="82" xfId="0" applyFont="1" applyBorder="1" applyAlignment="1">
      <alignment horizontal="center" vertical="center" wrapText="1"/>
    </xf>
    <xf numFmtId="0" fontId="42" fillId="33" borderId="10" xfId="0" applyFont="1" applyFill="1" applyBorder="1" applyAlignment="1" applyProtection="1">
      <alignment horizontal="center" vertical="center" shrinkToFit="1"/>
      <protection locked="0"/>
    </xf>
    <xf numFmtId="0" fontId="42" fillId="33" borderId="10" xfId="0" applyFont="1" applyFill="1" applyBorder="1" applyAlignment="1" applyProtection="1">
      <alignment horizontal="center" vertical="center" wrapText="1" shrinkToFit="1"/>
      <protection locked="0"/>
    </xf>
    <xf numFmtId="49" fontId="42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2" fillId="33" borderId="10" xfId="0" applyFont="1" applyFill="1" applyBorder="1" applyAlignment="1" applyProtection="1">
      <alignment horizontal="center" textRotation="90" wrapText="1" shrinkToFit="1"/>
      <protection locked="0"/>
    </xf>
    <xf numFmtId="0" fontId="42" fillId="33" borderId="10" xfId="0" applyFont="1" applyFill="1" applyBorder="1" applyAlignment="1" applyProtection="1">
      <alignment horizontal="center" textRotation="90" shrinkToFit="1"/>
      <protection locked="0"/>
    </xf>
    <xf numFmtId="0" fontId="42" fillId="33" borderId="25" xfId="0" applyFont="1" applyFill="1" applyBorder="1" applyAlignment="1" applyProtection="1">
      <alignment horizontal="center" textRotation="90" shrinkToFit="1"/>
      <protection locked="0"/>
    </xf>
    <xf numFmtId="0" fontId="42" fillId="33" borderId="26" xfId="0" applyFont="1" applyFill="1" applyBorder="1" applyAlignment="1" applyProtection="1">
      <alignment horizontal="center" textRotation="90" shrinkToFit="1"/>
      <protection locked="0"/>
    </xf>
    <xf numFmtId="0" fontId="42" fillId="33" borderId="26" xfId="0" applyFont="1" applyFill="1" applyBorder="1" applyAlignment="1" applyProtection="1">
      <alignment horizontal="center" textRotation="90" wrapText="1"/>
      <protection locked="0"/>
    </xf>
    <xf numFmtId="0" fontId="42" fillId="33" borderId="26" xfId="0" applyFont="1" applyFill="1" applyBorder="1" applyAlignment="1" applyProtection="1">
      <alignment horizontal="center" textRotation="90" wrapText="1" shrinkToFit="1"/>
      <protection locked="0"/>
    </xf>
    <xf numFmtId="0" fontId="42" fillId="33" borderId="27" xfId="0" applyFont="1" applyFill="1" applyBorder="1" applyAlignment="1" applyProtection="1">
      <alignment horizontal="center" textRotation="90" shrinkToFit="1"/>
      <protection locked="0"/>
    </xf>
    <xf numFmtId="0" fontId="42" fillId="33" borderId="46" xfId="0" applyFont="1" applyFill="1" applyBorder="1" applyAlignment="1" applyProtection="1">
      <alignment horizontal="center" textRotation="90" shrinkToFit="1"/>
      <protection locked="0"/>
    </xf>
    <xf numFmtId="0" fontId="42" fillId="33" borderId="44" xfId="0" applyFont="1" applyFill="1" applyBorder="1" applyAlignment="1" applyProtection="1">
      <alignment horizontal="center" textRotation="90" shrinkToFit="1"/>
      <protection locked="0"/>
    </xf>
    <xf numFmtId="0" fontId="80" fillId="0" borderId="10" xfId="0" applyFont="1" applyFill="1" applyBorder="1" applyAlignment="1">
      <alignment horizontal="center" textRotation="90" wrapText="1"/>
    </xf>
    <xf numFmtId="0" fontId="42" fillId="33" borderId="0" xfId="0" applyFont="1" applyFill="1" applyAlignment="1" applyProtection="1">
      <alignment vertical="center" shrinkToFit="1"/>
      <protection locked="0"/>
    </xf>
    <xf numFmtId="0" fontId="42" fillId="33" borderId="10" xfId="0" applyFont="1" applyFill="1" applyBorder="1" applyAlignment="1" applyProtection="1">
      <alignment horizontal="center" vertical="center"/>
      <protection locked="0"/>
    </xf>
    <xf numFmtId="0" fontId="42" fillId="33" borderId="25" xfId="0" applyFont="1" applyFill="1" applyBorder="1" applyAlignment="1" applyProtection="1">
      <alignment horizontal="center" vertical="center"/>
      <protection locked="0"/>
    </xf>
    <xf numFmtId="0" fontId="42" fillId="33" borderId="27" xfId="0" applyFont="1" applyFill="1" applyBorder="1" applyAlignment="1" applyProtection="1">
      <alignment horizontal="center" vertical="center"/>
      <protection locked="0"/>
    </xf>
    <xf numFmtId="0" fontId="42" fillId="33" borderId="0" xfId="0" applyFont="1" applyFill="1" applyAlignment="1" applyProtection="1">
      <alignment horizontal="center" vertical="center"/>
      <protection locked="0"/>
    </xf>
    <xf numFmtId="0" fontId="43" fillId="33" borderId="63" xfId="0" applyFont="1" applyFill="1" applyBorder="1" applyAlignment="1" applyProtection="1">
      <alignment horizontal="left" vertical="center" shrinkToFit="1"/>
      <protection locked="0"/>
    </xf>
    <xf numFmtId="0" fontId="43" fillId="33" borderId="24" xfId="0" applyFont="1" applyFill="1" applyBorder="1" applyAlignment="1" applyProtection="1">
      <alignment horizontal="left" vertical="center" shrinkToFit="1"/>
      <protection locked="0"/>
    </xf>
    <xf numFmtId="0" fontId="43" fillId="33" borderId="42" xfId="0" applyFont="1" applyFill="1" applyBorder="1" applyAlignment="1" applyProtection="1">
      <alignment horizontal="left" vertical="center" shrinkToFit="1"/>
      <protection locked="0"/>
    </xf>
    <xf numFmtId="0" fontId="43" fillId="33" borderId="77" xfId="0" applyFont="1" applyFill="1" applyBorder="1" applyAlignment="1" applyProtection="1">
      <alignment horizontal="left" vertical="center" shrinkToFit="1"/>
      <protection locked="0"/>
    </xf>
    <xf numFmtId="0" fontId="43" fillId="33" borderId="0" xfId="0" applyFont="1" applyFill="1" applyAlignment="1" applyProtection="1">
      <alignment vertical="center"/>
      <protection locked="0"/>
    </xf>
    <xf numFmtId="0" fontId="42" fillId="33" borderId="12" xfId="0" applyFont="1" applyFill="1" applyBorder="1" applyAlignment="1" applyProtection="1">
      <alignment horizontal="center" vertical="center"/>
      <protection locked="0"/>
    </xf>
    <xf numFmtId="0" fontId="42" fillId="33" borderId="0" xfId="0" applyFont="1" applyFill="1" applyBorder="1" applyAlignment="1" applyProtection="1">
      <alignment horizontal="left" vertical="center" shrinkToFit="1"/>
      <protection locked="0"/>
    </xf>
    <xf numFmtId="0" fontId="14" fillId="35" borderId="13" xfId="0" applyFont="1" applyFill="1" applyBorder="1" applyAlignment="1" applyProtection="1">
      <alignment horizontal="center" vertical="center"/>
      <protection locked="0"/>
    </xf>
    <xf numFmtId="49" fontId="14" fillId="33" borderId="13" xfId="0" applyNumberFormat="1" applyFont="1" applyFill="1" applyBorder="1" applyAlignment="1" applyProtection="1" quotePrefix="1">
      <alignment horizontal="center" vertical="center"/>
      <protection locked="0"/>
    </xf>
    <xf numFmtId="0" fontId="14" fillId="0" borderId="56" xfId="41" applyFont="1" applyFill="1" applyBorder="1" applyAlignment="1" applyProtection="1">
      <alignment horizontal="center" vertical="center"/>
      <protection locked="0"/>
    </xf>
    <xf numFmtId="0" fontId="42" fillId="0" borderId="38" xfId="0" applyFont="1" applyFill="1" applyBorder="1" applyAlignment="1" applyProtection="1">
      <alignment vertical="center"/>
      <protection locked="0"/>
    </xf>
    <xf numFmtId="0" fontId="42" fillId="0" borderId="12" xfId="0" applyFont="1" applyFill="1" applyBorder="1" applyAlignment="1" applyProtection="1">
      <alignment vertical="center"/>
      <protection locked="0"/>
    </xf>
    <xf numFmtId="172" fontId="47" fillId="33" borderId="83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0" borderId="32" xfId="0" applyFont="1" applyFill="1" applyBorder="1" applyAlignment="1" applyProtection="1">
      <alignment horizontal="center" vertical="center"/>
      <protection locked="0"/>
    </xf>
    <xf numFmtId="0" fontId="14" fillId="0" borderId="17" xfId="41" applyFont="1" applyFill="1" applyBorder="1" applyAlignment="1" applyProtection="1">
      <alignment horizontal="center" vertical="center"/>
      <protection locked="0"/>
    </xf>
    <xf numFmtId="49" fontId="14" fillId="0" borderId="13" xfId="0" applyNumberFormat="1" applyFont="1" applyBorder="1" applyAlignment="1" applyProtection="1" quotePrefix="1">
      <alignment horizontal="center" vertical="center"/>
      <protection locked="0"/>
    </xf>
    <xf numFmtId="0" fontId="42" fillId="33" borderId="13" xfId="0" applyFont="1" applyFill="1" applyBorder="1" applyAlignment="1" applyProtection="1">
      <alignment horizontal="center" vertical="center"/>
      <protection locked="0"/>
    </xf>
    <xf numFmtId="0" fontId="14" fillId="33" borderId="13" xfId="0" applyFont="1" applyFill="1" applyBorder="1" applyAlignment="1" applyProtection="1">
      <alignment horizontal="left" vertical="center" shrinkToFit="1"/>
      <protection locked="0"/>
    </xf>
    <xf numFmtId="0" fontId="14" fillId="0" borderId="57" xfId="41" applyFont="1" applyFill="1" applyBorder="1" applyAlignment="1" applyProtection="1">
      <alignment horizontal="center" vertical="center"/>
      <protection locked="0"/>
    </xf>
    <xf numFmtId="0" fontId="42" fillId="0" borderId="17" xfId="0" applyFont="1" applyFill="1" applyBorder="1" applyAlignment="1" applyProtection="1">
      <alignment vertical="center"/>
      <protection locked="0"/>
    </xf>
    <xf numFmtId="0" fontId="42" fillId="0" borderId="13" xfId="0" applyFont="1" applyFill="1" applyBorder="1" applyAlignment="1" applyProtection="1">
      <alignment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80" fillId="33" borderId="19" xfId="0" applyFont="1" applyFill="1" applyBorder="1" applyAlignment="1" applyProtection="1">
      <alignment horizontal="left" vertical="center" shrinkToFit="1"/>
      <protection locked="0"/>
    </xf>
    <xf numFmtId="49" fontId="14" fillId="0" borderId="19" xfId="0" applyNumberFormat="1" applyFont="1" applyBorder="1" applyAlignment="1" applyProtection="1">
      <alignment horizontal="center" vertical="center"/>
      <protection locked="0"/>
    </xf>
    <xf numFmtId="0" fontId="14" fillId="0" borderId="58" xfId="41" applyFont="1" applyFill="1" applyBorder="1" applyAlignment="1" applyProtection="1">
      <alignment horizontal="center" vertical="center"/>
      <protection locked="0"/>
    </xf>
    <xf numFmtId="172" fontId="47" fillId="33" borderId="84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 applyProtection="1">
      <alignment horizontal="center" vertical="center"/>
      <protection locked="0"/>
    </xf>
    <xf numFmtId="0" fontId="14" fillId="0" borderId="68" xfId="0" applyFont="1" applyFill="1" applyBorder="1" applyAlignment="1" applyProtection="1">
      <alignment horizontal="center" vertical="center"/>
      <protection locked="0"/>
    </xf>
    <xf numFmtId="0" fontId="14" fillId="0" borderId="22" xfId="41" applyFont="1" applyFill="1" applyBorder="1" applyAlignment="1" applyProtection="1">
      <alignment horizontal="center" vertical="center"/>
      <protection locked="0"/>
    </xf>
    <xf numFmtId="0" fontId="14" fillId="33" borderId="19" xfId="0" applyFont="1" applyFill="1" applyBorder="1" applyAlignment="1" applyProtection="1">
      <alignment horizontal="left" vertical="center" shrinkToFit="1"/>
      <protection locked="0"/>
    </xf>
    <xf numFmtId="0" fontId="42" fillId="33" borderId="33" xfId="0" applyFont="1" applyFill="1" applyBorder="1" applyAlignment="1" applyProtection="1">
      <alignment horizontal="left" vertical="center" shrinkToFit="1"/>
      <protection locked="0"/>
    </xf>
    <xf numFmtId="0" fontId="42" fillId="33" borderId="17" xfId="0" applyFont="1" applyFill="1" applyBorder="1" applyAlignment="1" applyProtection="1">
      <alignment vertical="center"/>
      <protection locked="0"/>
    </xf>
    <xf numFmtId="0" fontId="43" fillId="33" borderId="63" xfId="0" applyFont="1" applyFill="1" applyBorder="1" applyAlignment="1" applyProtection="1">
      <alignment horizontal="left" vertical="center"/>
      <protection locked="0"/>
    </xf>
    <xf numFmtId="0" fontId="42" fillId="33" borderId="24" xfId="0" applyFont="1" applyFill="1" applyBorder="1" applyAlignment="1" applyProtection="1">
      <alignment horizontal="left" vertical="center"/>
      <protection locked="0"/>
    </xf>
    <xf numFmtId="49" fontId="43" fillId="33" borderId="24" xfId="0" applyNumberFormat="1" applyFont="1" applyFill="1" applyBorder="1" applyAlignment="1" applyProtection="1">
      <alignment horizontal="center" vertical="center"/>
      <protection locked="0"/>
    </xf>
    <xf numFmtId="0" fontId="43" fillId="33" borderId="10" xfId="0" applyFont="1" applyFill="1" applyBorder="1" applyAlignment="1" applyProtection="1">
      <alignment horizontal="center" vertical="center"/>
      <protection locked="0"/>
    </xf>
    <xf numFmtId="0" fontId="43" fillId="33" borderId="24" xfId="0" applyFont="1" applyFill="1" applyBorder="1" applyAlignment="1" applyProtection="1">
      <alignment horizontal="center" vertical="center"/>
      <protection locked="0"/>
    </xf>
    <xf numFmtId="0" fontId="43" fillId="33" borderId="25" xfId="0" applyFont="1" applyFill="1" applyBorder="1" applyAlignment="1" applyProtection="1">
      <alignment horizontal="center" vertical="center"/>
      <protection locked="0"/>
    </xf>
    <xf numFmtId="0" fontId="43" fillId="33" borderId="26" xfId="0" applyFont="1" applyFill="1" applyBorder="1" applyAlignment="1" applyProtection="1">
      <alignment horizontal="center" vertical="center"/>
      <protection locked="0"/>
    </xf>
    <xf numFmtId="0" fontId="43" fillId="33" borderId="27" xfId="0" applyFont="1" applyFill="1" applyBorder="1" applyAlignment="1" applyProtection="1">
      <alignment horizontal="center" vertical="center"/>
      <protection locked="0"/>
    </xf>
    <xf numFmtId="0" fontId="42" fillId="0" borderId="39" xfId="0" applyFont="1" applyFill="1" applyBorder="1" applyAlignment="1" applyProtection="1">
      <alignment vertical="center"/>
      <protection locked="0"/>
    </xf>
    <xf numFmtId="0" fontId="14" fillId="0" borderId="59" xfId="0" applyFont="1" applyFill="1" applyBorder="1" applyAlignment="1" applyProtection="1">
      <alignment horizontal="center" vertical="center"/>
      <protection locked="0"/>
    </xf>
    <xf numFmtId="172" fontId="47" fillId="33" borderId="85" xfId="0" applyNumberFormat="1" applyFont="1" applyFill="1" applyBorder="1" applyAlignment="1">
      <alignment horizontal="center" vertical="center"/>
    </xf>
    <xf numFmtId="0" fontId="75" fillId="0" borderId="16" xfId="41" applyFont="1" applyFill="1" applyBorder="1" applyAlignment="1" applyProtection="1">
      <alignment horizontal="center" vertical="center"/>
      <protection locked="0"/>
    </xf>
    <xf numFmtId="0" fontId="14" fillId="0" borderId="59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42" fillId="0" borderId="14" xfId="0" applyFont="1" applyFill="1" applyBorder="1" applyAlignment="1" applyProtection="1">
      <alignment vertical="center"/>
      <protection locked="0"/>
    </xf>
    <xf numFmtId="0" fontId="14" fillId="0" borderId="57" xfId="0" applyFont="1" applyFill="1" applyBorder="1" applyAlignment="1" applyProtection="1">
      <alignment horizontal="center" vertical="center"/>
      <protection locked="0"/>
    </xf>
    <xf numFmtId="0" fontId="14" fillId="0" borderId="57" xfId="0" applyFont="1" applyBorder="1" applyAlignment="1" applyProtection="1">
      <alignment horizontal="center" vertical="center"/>
      <protection locked="0"/>
    </xf>
    <xf numFmtId="0" fontId="42" fillId="0" borderId="35" xfId="0" applyFont="1" applyFill="1" applyBorder="1" applyAlignment="1" applyProtection="1">
      <alignment vertical="center"/>
      <protection locked="0"/>
    </xf>
    <xf numFmtId="0" fontId="42" fillId="0" borderId="36" xfId="0" applyFont="1" applyFill="1" applyBorder="1" applyAlignment="1" applyProtection="1">
      <alignment vertical="center"/>
      <protection locked="0"/>
    </xf>
    <xf numFmtId="0" fontId="14" fillId="0" borderId="70" xfId="0" applyFont="1" applyFill="1" applyBorder="1" applyAlignment="1" applyProtection="1">
      <alignment horizontal="center" vertical="center"/>
      <protection locked="0"/>
    </xf>
    <xf numFmtId="0" fontId="14" fillId="0" borderId="70" xfId="0" applyFont="1" applyBorder="1" applyAlignment="1" applyProtection="1">
      <alignment horizontal="center" vertical="center"/>
      <protection locked="0"/>
    </xf>
    <xf numFmtId="49" fontId="43" fillId="33" borderId="37" xfId="0" applyNumberFormat="1" applyFont="1" applyFill="1" applyBorder="1" applyAlignment="1" applyProtection="1">
      <alignment horizontal="center" vertical="center"/>
      <protection locked="0"/>
    </xf>
    <xf numFmtId="0" fontId="43" fillId="33" borderId="11" xfId="0" applyFont="1" applyFill="1" applyBorder="1" applyAlignment="1" applyProtection="1">
      <alignment horizontal="center" vertical="center"/>
      <protection locked="0"/>
    </xf>
    <xf numFmtId="0" fontId="43" fillId="33" borderId="37" xfId="0" applyFont="1" applyFill="1" applyBorder="1" applyAlignment="1" applyProtection="1">
      <alignment horizontal="center" vertical="center"/>
      <protection locked="0"/>
    </xf>
    <xf numFmtId="0" fontId="43" fillId="33" borderId="51" xfId="0" applyFont="1" applyFill="1" applyBorder="1" applyAlignment="1" applyProtection="1">
      <alignment horizontal="center" vertical="center"/>
      <protection locked="0"/>
    </xf>
    <xf numFmtId="0" fontId="43" fillId="33" borderId="52" xfId="0" applyFont="1" applyFill="1" applyBorder="1" applyAlignment="1" applyProtection="1">
      <alignment horizontal="center" vertical="center"/>
      <protection locked="0"/>
    </xf>
    <xf numFmtId="0" fontId="43" fillId="33" borderId="0" xfId="0" applyFont="1" applyFill="1" applyBorder="1" applyAlignment="1" applyProtection="1">
      <alignment vertical="center"/>
      <protection locked="0"/>
    </xf>
    <xf numFmtId="0" fontId="43" fillId="33" borderId="79" xfId="0" applyFont="1" applyFill="1" applyBorder="1" applyAlignment="1" applyProtection="1">
      <alignment horizontal="left" vertical="center" shrinkToFit="1"/>
      <protection locked="0"/>
    </xf>
    <xf numFmtId="0" fontId="43" fillId="33" borderId="80" xfId="0" applyFont="1" applyFill="1" applyBorder="1" applyAlignment="1" applyProtection="1">
      <alignment horizontal="left" vertical="center" shrinkToFit="1"/>
      <protection locked="0"/>
    </xf>
    <xf numFmtId="0" fontId="42" fillId="33" borderId="0" xfId="0" applyFont="1" applyFill="1" applyBorder="1" applyAlignment="1" applyProtection="1">
      <alignment vertical="center"/>
      <protection locked="0"/>
    </xf>
    <xf numFmtId="0" fontId="42" fillId="33" borderId="39" xfId="0" applyFont="1" applyFill="1" applyBorder="1" applyAlignment="1" applyProtection="1">
      <alignment vertical="center"/>
      <protection locked="0"/>
    </xf>
    <xf numFmtId="0" fontId="42" fillId="33" borderId="38" xfId="0" applyFont="1" applyFill="1" applyBorder="1" applyAlignment="1" applyProtection="1">
      <alignment vertical="center"/>
      <protection locked="0"/>
    </xf>
    <xf numFmtId="0" fontId="42" fillId="33" borderId="38" xfId="0" applyFont="1" applyFill="1" applyBorder="1" applyAlignment="1" applyProtection="1">
      <alignment horizontal="center" vertical="center"/>
      <protection locked="0"/>
    </xf>
    <xf numFmtId="0" fontId="42" fillId="33" borderId="39" xfId="0" applyFont="1" applyFill="1" applyBorder="1" applyAlignment="1" applyProtection="1">
      <alignment horizontal="center" vertical="center"/>
      <protection locked="0"/>
    </xf>
    <xf numFmtId="0" fontId="42" fillId="33" borderId="56" xfId="0" applyFont="1" applyFill="1" applyBorder="1" applyAlignment="1" applyProtection="1">
      <alignment vertical="center"/>
      <protection locked="0"/>
    </xf>
    <xf numFmtId="172" fontId="47" fillId="33" borderId="86" xfId="0" applyNumberFormat="1" applyFont="1" applyFill="1" applyBorder="1" applyAlignment="1">
      <alignment horizontal="center" vertical="center"/>
    </xf>
    <xf numFmtId="0" fontId="42" fillId="33" borderId="12" xfId="0" applyFont="1" applyFill="1" applyBorder="1" applyAlignment="1" applyProtection="1">
      <alignment vertical="center"/>
      <protection locked="0"/>
    </xf>
    <xf numFmtId="0" fontId="42" fillId="33" borderId="14" xfId="0" applyFont="1" applyFill="1" applyBorder="1" applyAlignment="1" applyProtection="1">
      <alignment vertical="center"/>
      <protection locked="0"/>
    </xf>
    <xf numFmtId="0" fontId="42" fillId="33" borderId="17" xfId="0" applyFont="1" applyFill="1" applyBorder="1" applyAlignment="1" applyProtection="1">
      <alignment horizontal="center" vertical="center"/>
      <protection locked="0"/>
    </xf>
    <xf numFmtId="0" fontId="42" fillId="33" borderId="14" xfId="0" applyFont="1" applyFill="1" applyBorder="1" applyAlignment="1" applyProtection="1">
      <alignment horizontal="center" vertical="center"/>
      <protection locked="0"/>
    </xf>
    <xf numFmtId="0" fontId="42" fillId="33" borderId="57" xfId="0" applyFont="1" applyFill="1" applyBorder="1" applyAlignment="1" applyProtection="1">
      <alignment vertical="center"/>
      <protection locked="0"/>
    </xf>
    <xf numFmtId="0" fontId="42" fillId="33" borderId="13" xfId="0" applyFont="1" applyFill="1" applyBorder="1" applyAlignment="1" applyProtection="1">
      <alignment vertical="center"/>
      <protection locked="0"/>
    </xf>
    <xf numFmtId="0" fontId="42" fillId="33" borderId="35" xfId="0" applyFont="1" applyFill="1" applyBorder="1" applyAlignment="1" applyProtection="1">
      <alignment vertical="center"/>
      <protection locked="0"/>
    </xf>
    <xf numFmtId="0" fontId="42" fillId="33" borderId="36" xfId="0" applyFont="1" applyFill="1" applyBorder="1" applyAlignment="1" applyProtection="1">
      <alignment vertical="center"/>
      <protection locked="0"/>
    </xf>
    <xf numFmtId="0" fontId="14" fillId="35" borderId="28" xfId="0" applyFont="1" applyFill="1" applyBorder="1" applyAlignment="1" applyProtection="1">
      <alignment horizontal="center" vertical="center"/>
      <protection/>
    </xf>
    <xf numFmtId="0" fontId="42" fillId="0" borderId="56" xfId="0" applyFont="1" applyFill="1" applyBorder="1" applyAlignment="1" applyProtection="1">
      <alignment vertical="center"/>
      <protection locked="0"/>
    </xf>
    <xf numFmtId="172" fontId="81" fillId="0" borderId="85" xfId="0" applyNumberFormat="1" applyFont="1" applyBorder="1" applyAlignment="1">
      <alignment vertical="center"/>
    </xf>
    <xf numFmtId="0" fontId="42" fillId="0" borderId="49" xfId="0" applyFont="1" applyFill="1" applyBorder="1" applyAlignment="1" applyProtection="1">
      <alignment vertical="center"/>
      <protection locked="0"/>
    </xf>
    <xf numFmtId="0" fontId="14" fillId="0" borderId="78" xfId="41" applyFont="1" applyFill="1" applyBorder="1" applyAlignment="1" applyProtection="1">
      <alignment horizontal="center" vertical="center"/>
      <protection locked="0"/>
    </xf>
    <xf numFmtId="0" fontId="42" fillId="0" borderId="57" xfId="0" applyFont="1" applyFill="1" applyBorder="1" applyAlignment="1" applyProtection="1">
      <alignment vertical="center"/>
      <protection locked="0"/>
    </xf>
    <xf numFmtId="0" fontId="42" fillId="0" borderId="40" xfId="0" applyFont="1" applyFill="1" applyBorder="1" applyAlignment="1" applyProtection="1">
      <alignment vertical="center"/>
      <protection locked="0"/>
    </xf>
    <xf numFmtId="172" fontId="81" fillId="0" borderId="83" xfId="0" applyNumberFormat="1" applyFont="1" applyBorder="1" applyAlignment="1">
      <alignment vertical="center"/>
    </xf>
    <xf numFmtId="49" fontId="14" fillId="0" borderId="58" xfId="0" applyNumberFormat="1" applyFont="1" applyBorder="1" applyAlignment="1" applyProtection="1">
      <alignment horizontal="center" vertical="center"/>
      <protection locked="0"/>
    </xf>
    <xf numFmtId="0" fontId="15" fillId="35" borderId="19" xfId="0" applyFont="1" applyFill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172" fontId="81" fillId="0" borderId="87" xfId="0" applyNumberFormat="1" applyFont="1" applyBorder="1" applyAlignment="1">
      <alignment vertical="center"/>
    </xf>
    <xf numFmtId="0" fontId="80" fillId="33" borderId="13" xfId="0" applyFont="1" applyFill="1" applyBorder="1" applyAlignment="1" applyProtection="1">
      <alignment horizontal="left" vertical="center" shrinkToFit="1"/>
      <protection locked="0"/>
    </xf>
    <xf numFmtId="0" fontId="14" fillId="0" borderId="40" xfId="0" applyFont="1" applyBorder="1" applyAlignment="1" applyProtection="1">
      <alignment horizontal="center" vertical="center"/>
      <protection locked="0"/>
    </xf>
    <xf numFmtId="172" fontId="47" fillId="33" borderId="88" xfId="0" applyNumberFormat="1" applyFont="1" applyFill="1" applyBorder="1" applyAlignment="1">
      <alignment horizontal="center" vertical="center"/>
    </xf>
    <xf numFmtId="0" fontId="14" fillId="33" borderId="28" xfId="0" applyFont="1" applyFill="1" applyBorder="1" applyAlignment="1" applyProtection="1">
      <alignment horizontal="left" vertical="center" shrinkToFit="1"/>
      <protection locked="0"/>
    </xf>
    <xf numFmtId="172" fontId="47" fillId="33" borderId="89" xfId="0" applyNumberFormat="1" applyFont="1" applyFill="1" applyBorder="1" applyAlignment="1">
      <alignment horizontal="center" vertical="center"/>
    </xf>
    <xf numFmtId="0" fontId="75" fillId="0" borderId="78" xfId="41" applyFont="1" applyFill="1" applyBorder="1" applyAlignment="1" applyProtection="1">
      <alignment horizontal="center" vertical="center"/>
      <protection locked="0"/>
    </xf>
    <xf numFmtId="49" fontId="14" fillId="0" borderId="57" xfId="0" applyNumberFormat="1" applyFont="1" applyBorder="1" applyAlignment="1" applyProtection="1">
      <alignment horizontal="center" vertical="center"/>
      <protection locked="0"/>
    </xf>
    <xf numFmtId="0" fontId="42" fillId="0" borderId="70" xfId="0" applyFont="1" applyFill="1" applyBorder="1" applyAlignment="1" applyProtection="1">
      <alignment vertical="center"/>
      <protection locked="0"/>
    </xf>
    <xf numFmtId="0" fontId="81" fillId="0" borderId="0" xfId="0" applyFont="1" applyAlignment="1">
      <alignment horizontal="center"/>
    </xf>
    <xf numFmtId="172" fontId="47" fillId="33" borderId="85" xfId="0" applyNumberFormat="1" applyFont="1" applyFill="1" applyBorder="1" applyAlignment="1">
      <alignment horizontal="right" vertical="center"/>
    </xf>
    <xf numFmtId="0" fontId="42" fillId="0" borderId="67" xfId="0" applyFont="1" applyFill="1" applyBorder="1" applyAlignment="1" applyProtection="1">
      <alignment vertical="center"/>
      <protection locked="0"/>
    </xf>
    <xf numFmtId="172" fontId="43" fillId="33" borderId="10" xfId="0" applyNumberFormat="1" applyFont="1" applyFill="1" applyBorder="1" applyAlignment="1" applyProtection="1">
      <alignment horizontal="center" vertical="center"/>
      <protection locked="0"/>
    </xf>
    <xf numFmtId="0" fontId="43" fillId="33" borderId="63" xfId="0" applyFont="1" applyFill="1" applyBorder="1" applyAlignment="1" applyProtection="1">
      <alignment horizontal="center" vertical="center"/>
      <protection locked="0"/>
    </xf>
    <xf numFmtId="0" fontId="43" fillId="33" borderId="78" xfId="0" applyFont="1" applyFill="1" applyBorder="1" applyAlignment="1" applyProtection="1">
      <alignment vertical="center"/>
      <protection locked="0"/>
    </xf>
    <xf numFmtId="0" fontId="43" fillId="33" borderId="78" xfId="0" applyFont="1" applyFill="1" applyBorder="1" applyAlignment="1" applyProtection="1">
      <alignment horizontal="left" vertical="center" shrinkToFit="1"/>
      <protection locked="0"/>
    </xf>
    <xf numFmtId="0" fontId="43" fillId="33" borderId="0" xfId="0" applyFont="1" applyFill="1" applyBorder="1" applyAlignment="1" applyProtection="1">
      <alignment horizontal="left" vertical="center" shrinkToFit="1"/>
      <protection locked="0"/>
    </xf>
    <xf numFmtId="0" fontId="42" fillId="33" borderId="78" xfId="0" applyFont="1" applyFill="1" applyBorder="1" applyAlignment="1" applyProtection="1">
      <alignment vertical="center"/>
      <protection locked="0"/>
    </xf>
    <xf numFmtId="49" fontId="14" fillId="0" borderId="12" xfId="0" applyNumberFormat="1" applyFont="1" applyFill="1" applyBorder="1" applyAlignment="1" applyProtection="1">
      <alignment horizontal="left" vertical="center" shrinkToFit="1"/>
      <protection locked="0"/>
    </xf>
    <xf numFmtId="0" fontId="14" fillId="0" borderId="48" xfId="0" applyFont="1" applyFill="1" applyBorder="1" applyAlignment="1" applyProtection="1">
      <alignment horizontal="center" vertical="center"/>
      <protection locked="0"/>
    </xf>
    <xf numFmtId="0" fontId="14" fillId="33" borderId="39" xfId="0" applyFont="1" applyFill="1" applyBorder="1" applyAlignment="1" applyProtection="1">
      <alignment horizontal="center" vertical="center"/>
      <protection locked="0"/>
    </xf>
    <xf numFmtId="0" fontId="14" fillId="33" borderId="38" xfId="0" applyFont="1" applyFill="1" applyBorder="1" applyAlignment="1" applyProtection="1">
      <alignment horizontal="center" vertical="center"/>
      <protection locked="0"/>
    </xf>
    <xf numFmtId="172" fontId="81" fillId="0" borderId="85" xfId="0" applyNumberFormat="1" applyFont="1" applyBorder="1" applyAlignment="1">
      <alignment horizontal="center" vertical="center"/>
    </xf>
    <xf numFmtId="172" fontId="81" fillId="0" borderId="83" xfId="0" applyNumberFormat="1" applyFont="1" applyBorder="1" applyAlignment="1">
      <alignment horizontal="center" vertical="center"/>
    </xf>
    <xf numFmtId="0" fontId="80" fillId="33" borderId="34" xfId="0" applyFont="1" applyFill="1" applyBorder="1" applyAlignment="1" applyProtection="1">
      <alignment horizontal="left" vertical="center" shrinkToFit="1"/>
      <protection locked="0"/>
    </xf>
    <xf numFmtId="172" fontId="47" fillId="33" borderId="87" xfId="0" applyNumberFormat="1" applyFont="1" applyFill="1" applyBorder="1" applyAlignment="1">
      <alignment horizontal="center" vertical="center"/>
    </xf>
    <xf numFmtId="0" fontId="43" fillId="33" borderId="47" xfId="0" applyFont="1" applyFill="1" applyBorder="1" applyAlignment="1" applyProtection="1">
      <alignment horizontal="left" vertical="center"/>
      <protection locked="0"/>
    </xf>
    <xf numFmtId="0" fontId="43" fillId="33" borderId="90" xfId="0" applyFont="1" applyFill="1" applyBorder="1" applyAlignment="1" applyProtection="1">
      <alignment horizontal="center" vertical="center"/>
      <protection locked="0"/>
    </xf>
    <xf numFmtId="0" fontId="14" fillId="0" borderId="28" xfId="0" applyNumberFormat="1" applyFont="1" applyFill="1" applyBorder="1" applyAlignment="1" applyProtection="1">
      <alignment horizontal="center" vertical="center"/>
      <protection locked="0"/>
    </xf>
    <xf numFmtId="0" fontId="14" fillId="33" borderId="28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NumberFormat="1" applyFont="1" applyBorder="1" applyAlignment="1" applyProtection="1">
      <alignment horizontal="center" vertical="center"/>
      <protection locked="0"/>
    </xf>
    <xf numFmtId="0" fontId="14" fillId="0" borderId="33" xfId="0" applyNumberFormat="1" applyFont="1" applyBorder="1" applyAlignment="1" applyProtection="1">
      <alignment horizontal="center" vertical="center"/>
      <protection locked="0"/>
    </xf>
    <xf numFmtId="172" fontId="82" fillId="0" borderId="91" xfId="0" applyNumberFormat="1" applyFont="1" applyBorder="1" applyAlignment="1">
      <alignment/>
    </xf>
    <xf numFmtId="0" fontId="81" fillId="0" borderId="92" xfId="0" applyFont="1" applyBorder="1" applyAlignment="1">
      <alignment horizontal="center"/>
    </xf>
    <xf numFmtId="172" fontId="82" fillId="0" borderId="12" xfId="0" applyNumberFormat="1" applyFont="1" applyBorder="1" applyAlignment="1">
      <alignment/>
    </xf>
    <xf numFmtId="0" fontId="42" fillId="33" borderId="49" xfId="0" applyFont="1" applyFill="1" applyBorder="1" applyAlignment="1" applyProtection="1">
      <alignment vertical="center"/>
      <protection locked="0"/>
    </xf>
    <xf numFmtId="172" fontId="81" fillId="0" borderId="92" xfId="0" applyNumberFormat="1" applyFont="1" applyBorder="1" applyAlignment="1">
      <alignment horizontal="center"/>
    </xf>
    <xf numFmtId="172" fontId="81" fillId="0" borderId="93" xfId="0" applyNumberFormat="1" applyFont="1" applyBorder="1" applyAlignment="1">
      <alignment horizontal="center" vertical="center"/>
    </xf>
    <xf numFmtId="172" fontId="81" fillId="0" borderId="13" xfId="0" applyNumberFormat="1" applyFont="1" applyBorder="1" applyAlignment="1">
      <alignment vertical="center"/>
    </xf>
    <xf numFmtId="0" fontId="42" fillId="33" borderId="40" xfId="0" applyFont="1" applyFill="1" applyBorder="1" applyAlignment="1" applyProtection="1">
      <alignment vertical="center"/>
      <protection locked="0"/>
    </xf>
    <xf numFmtId="0" fontId="15" fillId="35" borderId="14" xfId="0" applyFont="1" applyFill="1" applyBorder="1" applyAlignment="1" applyProtection="1">
      <alignment horizontal="center" vertical="center"/>
      <protection locked="0"/>
    </xf>
    <xf numFmtId="0" fontId="42" fillId="33" borderId="32" xfId="0" applyFont="1" applyFill="1" applyBorder="1" applyAlignment="1" applyProtection="1">
      <alignment vertical="center"/>
      <protection locked="0"/>
    </xf>
    <xf numFmtId="0" fontId="43" fillId="33" borderId="47" xfId="0" applyFont="1" applyFill="1" applyBorder="1" applyAlignment="1" applyProtection="1">
      <alignment horizontal="left" vertical="center" shrinkToFit="1"/>
      <protection locked="0"/>
    </xf>
    <xf numFmtId="0" fontId="43" fillId="33" borderId="37" xfId="0" applyFont="1" applyFill="1" applyBorder="1" applyAlignment="1" applyProtection="1">
      <alignment horizontal="left" vertical="center" shrinkToFit="1"/>
      <protection locked="0"/>
    </xf>
    <xf numFmtId="0" fontId="43" fillId="33" borderId="81" xfId="0" applyFont="1" applyFill="1" applyBorder="1" applyAlignment="1" applyProtection="1">
      <alignment horizontal="left" vertical="center" shrinkToFit="1"/>
      <protection locked="0"/>
    </xf>
    <xf numFmtId="172" fontId="81" fillId="0" borderId="12" xfId="0" applyNumberFormat="1" applyFont="1" applyBorder="1" applyAlignment="1">
      <alignment vertical="center"/>
    </xf>
    <xf numFmtId="0" fontId="42" fillId="0" borderId="50" xfId="0" applyFont="1" applyFill="1" applyBorder="1" applyAlignment="1" applyProtection="1">
      <alignment vertical="center"/>
      <protection locked="0"/>
    </xf>
    <xf numFmtId="0" fontId="42" fillId="0" borderId="32" xfId="0" applyFont="1" applyFill="1" applyBorder="1" applyAlignment="1" applyProtection="1">
      <alignment vertical="center"/>
      <protection locked="0"/>
    </xf>
    <xf numFmtId="172" fontId="81" fillId="0" borderId="33" xfId="0" applyNumberFormat="1" applyFont="1" applyBorder="1" applyAlignment="1">
      <alignment vertical="center"/>
    </xf>
    <xf numFmtId="0" fontId="42" fillId="0" borderId="34" xfId="0" applyFont="1" applyFill="1" applyBorder="1" applyAlignment="1" applyProtection="1">
      <alignment vertical="center"/>
      <protection locked="0"/>
    </xf>
    <xf numFmtId="0" fontId="43" fillId="33" borderId="78" xfId="0" applyFont="1" applyFill="1" applyBorder="1" applyAlignment="1" applyProtection="1">
      <alignment horizontal="left" vertical="center"/>
      <protection locked="0"/>
    </xf>
    <xf numFmtId="0" fontId="42" fillId="33" borderId="42" xfId="0" applyFont="1" applyFill="1" applyBorder="1" applyAlignment="1" applyProtection="1">
      <alignment horizontal="left" vertical="center"/>
      <protection locked="0"/>
    </xf>
    <xf numFmtId="49" fontId="43" fillId="33" borderId="42" xfId="0" applyNumberFormat="1" applyFont="1" applyFill="1" applyBorder="1" applyAlignment="1" applyProtection="1">
      <alignment horizontal="center" vertical="center"/>
      <protection locked="0"/>
    </xf>
    <xf numFmtId="0" fontId="43" fillId="33" borderId="43" xfId="0" applyFont="1" applyFill="1" applyBorder="1" applyAlignment="1" applyProtection="1">
      <alignment horizontal="center" vertical="center"/>
      <protection locked="0"/>
    </xf>
    <xf numFmtId="0" fontId="43" fillId="33" borderId="47" xfId="0" applyFont="1" applyFill="1" applyBorder="1" applyAlignment="1" applyProtection="1">
      <alignment vertical="center"/>
      <protection locked="0"/>
    </xf>
    <xf numFmtId="0" fontId="42" fillId="33" borderId="24" xfId="0" applyFont="1" applyFill="1" applyBorder="1" applyAlignment="1" applyProtection="1">
      <alignment vertical="center"/>
      <protection locked="0"/>
    </xf>
    <xf numFmtId="0" fontId="43" fillId="33" borderId="82" xfId="0" applyFont="1" applyFill="1" applyBorder="1" applyAlignment="1" applyProtection="1">
      <alignment horizontal="left" vertical="center" shrinkToFit="1"/>
      <protection locked="0"/>
    </xf>
    <xf numFmtId="0" fontId="43" fillId="0" borderId="32" xfId="0" applyFont="1" applyFill="1" applyBorder="1" applyAlignment="1" applyProtection="1">
      <alignment horizontal="center" vertical="center"/>
      <protection locked="0"/>
    </xf>
    <xf numFmtId="0" fontId="43" fillId="33" borderId="0" xfId="0" applyFont="1" applyFill="1" applyBorder="1" applyAlignment="1" applyProtection="1">
      <alignment horizontal="center" vertical="center"/>
      <protection locked="0"/>
    </xf>
    <xf numFmtId="0" fontId="14" fillId="0" borderId="51" xfId="0" applyFont="1" applyBorder="1" applyAlignment="1" applyProtection="1">
      <alignment horizontal="center" vertical="center" shrinkToFit="1"/>
      <protection locked="0"/>
    </xf>
    <xf numFmtId="0" fontId="14" fillId="0" borderId="52" xfId="0" applyFont="1" applyBorder="1" applyAlignment="1">
      <alignment horizontal="left" vertical="center" shrinkToFit="1"/>
    </xf>
    <xf numFmtId="0" fontId="14" fillId="0" borderId="61" xfId="0" applyFont="1" applyBorder="1" applyAlignment="1" quotePrefix="1">
      <alignment horizontal="left" vertical="center" shrinkToFit="1"/>
    </xf>
    <xf numFmtId="49" fontId="14" fillId="0" borderId="10" xfId="0" applyNumberFormat="1" applyFont="1" applyBorder="1" applyAlignment="1" applyProtection="1">
      <alignment horizontal="center" vertical="center" shrinkToFit="1"/>
      <protection locked="0"/>
    </xf>
    <xf numFmtId="0" fontId="80" fillId="0" borderId="10" xfId="0" applyFont="1" applyBorder="1" applyAlignment="1">
      <alignment horizontal="center" vertical="center" shrinkToFit="1"/>
    </xf>
    <xf numFmtId="0" fontId="43" fillId="33" borderId="47" xfId="0" applyFont="1" applyFill="1" applyBorder="1" applyAlignment="1" applyProtection="1">
      <alignment horizontal="center" vertical="center"/>
      <protection locked="0"/>
    </xf>
    <xf numFmtId="0" fontId="42" fillId="33" borderId="51" xfId="0" applyFont="1" applyFill="1" applyBorder="1" applyAlignment="1" applyProtection="1">
      <alignment horizontal="center" vertical="center"/>
      <protection locked="0"/>
    </xf>
    <xf numFmtId="0" fontId="42" fillId="33" borderId="52" xfId="0" applyFont="1" applyFill="1" applyBorder="1" applyAlignment="1" applyProtection="1">
      <alignment horizontal="center" vertical="center"/>
      <protection locked="0"/>
    </xf>
    <xf numFmtId="0" fontId="42" fillId="33" borderId="53" xfId="0" applyFont="1" applyFill="1" applyBorder="1" applyAlignment="1" applyProtection="1">
      <alignment horizontal="center" vertical="center"/>
      <protection locked="0"/>
    </xf>
    <xf numFmtId="0" fontId="42" fillId="33" borderId="60" xfId="0" applyFont="1" applyFill="1" applyBorder="1" applyAlignment="1" applyProtection="1">
      <alignment horizontal="center" vertical="center"/>
      <protection locked="0"/>
    </xf>
    <xf numFmtId="0" fontId="42" fillId="33" borderId="61" xfId="0" applyFont="1" applyFill="1" applyBorder="1" applyAlignment="1" applyProtection="1">
      <alignment horizontal="center" vertical="center"/>
      <protection locked="0"/>
    </xf>
    <xf numFmtId="0" fontId="43" fillId="34" borderId="63" xfId="0" applyFont="1" applyFill="1" applyBorder="1" applyAlignment="1" applyProtection="1">
      <alignment horizontal="left" vertical="center"/>
      <protection locked="0"/>
    </xf>
    <xf numFmtId="0" fontId="43" fillId="34" borderId="77" xfId="0" applyFont="1" applyFill="1" applyBorder="1" applyAlignment="1" applyProtection="1">
      <alignment horizontal="left" vertical="center"/>
      <protection locked="0"/>
    </xf>
    <xf numFmtId="49" fontId="43" fillId="34" borderId="10" xfId="0" applyNumberFormat="1" applyFont="1" applyFill="1" applyBorder="1" applyAlignment="1" applyProtection="1">
      <alignment horizontal="center" vertical="center"/>
      <protection locked="0"/>
    </xf>
    <xf numFmtId="0" fontId="43" fillId="34" borderId="10" xfId="0" applyFont="1" applyFill="1" applyBorder="1" applyAlignment="1" applyProtection="1">
      <alignment horizontal="center" vertical="center"/>
      <protection locked="0"/>
    </xf>
    <xf numFmtId="0" fontId="82" fillId="33" borderId="0" xfId="0" applyFont="1" applyFill="1" applyBorder="1" applyAlignment="1" applyProtection="1">
      <alignment horizontal="center" vertical="center"/>
      <protection locked="0"/>
    </xf>
    <xf numFmtId="49" fontId="82" fillId="33" borderId="0" xfId="0" applyNumberFormat="1" applyFont="1" applyFill="1" applyBorder="1" applyAlignment="1" applyProtection="1">
      <alignment horizontal="center" vertical="center"/>
      <protection locked="0"/>
    </xf>
    <xf numFmtId="0" fontId="82" fillId="33" borderId="0" xfId="0" applyFont="1" applyFill="1" applyAlignment="1" applyProtection="1">
      <alignment horizontal="center" vertical="center"/>
      <protection locked="0"/>
    </xf>
    <xf numFmtId="0" fontId="83" fillId="33" borderId="0" xfId="0" applyFont="1" applyFill="1" applyBorder="1" applyAlignment="1" applyProtection="1">
      <alignment horizontal="center" vertical="center"/>
      <protection/>
    </xf>
    <xf numFmtId="1" fontId="82" fillId="33" borderId="37" xfId="0" applyNumberFormat="1" applyFont="1" applyFill="1" applyBorder="1" applyAlignment="1" applyProtection="1">
      <alignment horizontal="center" vertical="center" shrinkToFit="1"/>
      <protection locked="0"/>
    </xf>
    <xf numFmtId="0" fontId="82" fillId="33" borderId="0" xfId="0" applyFont="1" applyFill="1" applyAlignment="1" applyProtection="1">
      <alignment vertical="center"/>
      <protection locked="0"/>
    </xf>
    <xf numFmtId="0" fontId="82" fillId="33" borderId="65" xfId="0" applyFont="1" applyFill="1" applyBorder="1" applyAlignment="1" applyProtection="1">
      <alignment vertical="center"/>
      <protection locked="0"/>
    </xf>
    <xf numFmtId="0" fontId="83" fillId="33" borderId="0" xfId="0" applyFont="1" applyFill="1" applyBorder="1" applyAlignment="1" applyProtection="1">
      <alignment horizontal="right" vertical="center"/>
      <protection locked="0"/>
    </xf>
    <xf numFmtId="0" fontId="83" fillId="33" borderId="82" xfId="0" applyFont="1" applyFill="1" applyBorder="1" applyAlignment="1" applyProtection="1">
      <alignment horizontal="right" vertical="center"/>
      <protection locked="0"/>
    </xf>
    <xf numFmtId="49" fontId="82" fillId="33" borderId="25" xfId="0" applyNumberFormat="1" applyFont="1" applyFill="1" applyBorder="1" applyAlignment="1" applyProtection="1">
      <alignment horizontal="center" vertical="center"/>
      <protection locked="0"/>
    </xf>
    <xf numFmtId="0" fontId="82" fillId="33" borderId="27" xfId="0" applyFont="1" applyFill="1" applyBorder="1" applyAlignment="1" applyProtection="1" quotePrefix="1">
      <alignment horizontal="center" vertical="center"/>
      <protection locked="0"/>
    </xf>
    <xf numFmtId="0" fontId="82" fillId="33" borderId="25" xfId="0" applyFont="1" applyFill="1" applyBorder="1" applyAlignment="1" applyProtection="1" quotePrefix="1">
      <alignment horizontal="center" vertical="center"/>
      <protection locked="0"/>
    </xf>
    <xf numFmtId="49" fontId="82" fillId="33" borderId="0" xfId="0" applyNumberFormat="1" applyFont="1" applyFill="1" applyAlignment="1" applyProtection="1">
      <alignment horizontal="center" vertical="center"/>
      <protection locked="0"/>
    </xf>
    <xf numFmtId="0" fontId="83" fillId="33" borderId="0" xfId="0" applyFont="1" applyFill="1" applyAlignment="1" applyProtection="1">
      <alignment horizontal="center" vertical="center"/>
      <protection/>
    </xf>
    <xf numFmtId="0" fontId="82" fillId="0" borderId="73" xfId="0" applyFont="1" applyFill="1" applyBorder="1" applyAlignment="1" applyProtection="1">
      <alignment horizontal="justify" vertical="center" wrapText="1"/>
      <protection locked="0"/>
    </xf>
    <xf numFmtId="0" fontId="82" fillId="0" borderId="64" xfId="0" applyFont="1" applyFill="1" applyBorder="1" applyAlignment="1" applyProtection="1">
      <alignment horizontal="justify" vertical="center" wrapText="1"/>
      <protection locked="0"/>
    </xf>
    <xf numFmtId="0" fontId="82" fillId="0" borderId="74" xfId="0" applyFont="1" applyFill="1" applyBorder="1" applyAlignment="1" applyProtection="1">
      <alignment horizontal="justify" vertical="center" wrapText="1"/>
      <protection locked="0"/>
    </xf>
    <xf numFmtId="0" fontId="82" fillId="0" borderId="75" xfId="0" applyFont="1" applyFill="1" applyBorder="1" applyAlignment="1" applyProtection="1">
      <alignment horizontal="justify" vertical="center" wrapText="1"/>
      <protection locked="0"/>
    </xf>
    <xf numFmtId="0" fontId="82" fillId="0" borderId="16" xfId="0" applyFont="1" applyFill="1" applyBorder="1" applyAlignment="1" applyProtection="1">
      <alignment horizontal="justify" vertical="center" wrapText="1"/>
      <protection locked="0"/>
    </xf>
    <xf numFmtId="0" fontId="82" fillId="0" borderId="76" xfId="0" applyFont="1" applyFill="1" applyBorder="1" applyAlignment="1" applyProtection="1">
      <alignment horizontal="justify" vertical="center" wrapText="1"/>
      <protection locked="0"/>
    </xf>
    <xf numFmtId="0" fontId="82" fillId="0" borderId="15" xfId="0" applyFont="1" applyFill="1" applyBorder="1" applyAlignment="1">
      <alignment horizontal="justify" vertical="center" wrapText="1"/>
    </xf>
    <xf numFmtId="0" fontId="82" fillId="0" borderId="15" xfId="0" applyFont="1" applyFill="1" applyBorder="1" applyAlignment="1">
      <alignment horizontal="justify" vertical="center"/>
    </xf>
    <xf numFmtId="0" fontId="82" fillId="0" borderId="15" xfId="0" applyFont="1" applyFill="1" applyBorder="1" applyAlignment="1" applyProtection="1">
      <alignment horizontal="center" vertical="center" wrapText="1"/>
      <protection locked="0"/>
    </xf>
    <xf numFmtId="1" fontId="8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2" fillId="0" borderId="15" xfId="0" applyFont="1" applyFill="1" applyBorder="1" applyAlignment="1" applyProtection="1">
      <alignment horizontal="justify" vertical="center" wrapText="1"/>
      <protection locked="0"/>
    </xf>
    <xf numFmtId="1" fontId="82" fillId="0" borderId="15" xfId="0" applyNumberFormat="1" applyFont="1" applyFill="1" applyBorder="1" applyAlignment="1" applyProtection="1">
      <alignment horizontal="center" vertical="center"/>
      <protection locked="0"/>
    </xf>
    <xf numFmtId="0" fontId="82" fillId="0" borderId="15" xfId="0" applyFont="1" applyFill="1" applyBorder="1" applyAlignment="1" applyProtection="1">
      <alignment horizontal="justify" vertical="center"/>
      <protection locked="0"/>
    </xf>
    <xf numFmtId="0" fontId="82" fillId="0" borderId="15" xfId="0" applyFont="1" applyFill="1" applyBorder="1" applyAlignment="1" applyProtection="1">
      <alignment horizontal="center" vertical="center"/>
      <protection locked="0"/>
    </xf>
    <xf numFmtId="0" fontId="42" fillId="0" borderId="64" xfId="0" applyFont="1" applyFill="1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vertical="center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64"/>
  <sheetViews>
    <sheetView showGridLines="0" showZeros="0" view="pageBreakPreview" zoomScaleSheetLayoutView="100" zoomScalePageLayoutView="0" workbookViewId="0" topLeftCell="A13">
      <selection activeCell="A1" sqref="A1:IV16384"/>
    </sheetView>
  </sheetViews>
  <sheetFormatPr defaultColWidth="9.125" defaultRowHeight="12.75"/>
  <cols>
    <col min="1" max="1" width="6.625" style="1" customWidth="1"/>
    <col min="2" max="2" width="37.375" style="2" customWidth="1"/>
    <col min="3" max="3" width="12.50390625" style="3" customWidth="1"/>
    <col min="4" max="27" width="3.625" style="2" customWidth="1"/>
    <col min="28" max="29" width="9.125" style="2" customWidth="1"/>
    <col min="30" max="30" width="13.00390625" style="2" customWidth="1"/>
    <col min="31" max="31" width="6.00390625" style="2" customWidth="1"/>
    <col min="32" max="16384" width="9.125" style="2" customWidth="1"/>
  </cols>
  <sheetData>
    <row r="1" spans="1:9" ht="15.75">
      <c r="A1" s="299" t="s">
        <v>42</v>
      </c>
      <c r="B1" s="300"/>
      <c r="C1" s="300"/>
      <c r="D1" s="300"/>
      <c r="E1" s="300"/>
      <c r="F1" s="300"/>
      <c r="G1" s="300"/>
      <c r="H1" s="300"/>
      <c r="I1" s="300"/>
    </row>
    <row r="2" spans="1:27" ht="19.5" customHeight="1" thickBot="1">
      <c r="A2" s="312" t="s">
        <v>20</v>
      </c>
      <c r="B2" s="313"/>
      <c r="C2" s="74"/>
      <c r="Q2" s="75"/>
      <c r="S2" s="75"/>
      <c r="U2" s="75"/>
      <c r="W2" s="75"/>
      <c r="Y2" s="75"/>
      <c r="AA2" s="75"/>
    </row>
    <row r="3" spans="6:31" ht="12.75" customHeight="1" thickBot="1" thickTop="1">
      <c r="F3" s="4"/>
      <c r="G3" s="301" t="s">
        <v>3</v>
      </c>
      <c r="H3" s="302"/>
      <c r="I3" s="302"/>
      <c r="J3" s="302"/>
      <c r="K3" s="302"/>
      <c r="L3" s="302"/>
      <c r="M3" s="302"/>
      <c r="N3" s="303"/>
      <c r="O3" s="307" t="s">
        <v>0</v>
      </c>
      <c r="P3" s="308"/>
      <c r="Q3" s="308"/>
      <c r="R3" s="308"/>
      <c r="S3" s="307" t="s">
        <v>1</v>
      </c>
      <c r="T3" s="308"/>
      <c r="U3" s="308"/>
      <c r="V3" s="308"/>
      <c r="W3" s="307" t="s">
        <v>2</v>
      </c>
      <c r="X3" s="308"/>
      <c r="Y3" s="308"/>
      <c r="Z3" s="308"/>
      <c r="AA3" s="314" t="s">
        <v>55</v>
      </c>
      <c r="AB3" s="315"/>
      <c r="AC3" s="315"/>
      <c r="AD3" s="315"/>
      <c r="AE3" s="316"/>
    </row>
    <row r="4" spans="6:31" ht="16.5" customHeight="1" thickBot="1" thickTop="1">
      <c r="F4" s="4"/>
      <c r="G4" s="304"/>
      <c r="H4" s="305"/>
      <c r="I4" s="305"/>
      <c r="J4" s="305"/>
      <c r="K4" s="305"/>
      <c r="L4" s="305"/>
      <c r="M4" s="305"/>
      <c r="N4" s="306"/>
      <c r="O4" s="5" t="s">
        <v>4</v>
      </c>
      <c r="P4" s="5"/>
      <c r="Q4" s="5" t="s">
        <v>5</v>
      </c>
      <c r="R4" s="5"/>
      <c r="S4" s="5" t="s">
        <v>6</v>
      </c>
      <c r="T4" s="5"/>
      <c r="U4" s="5" t="s">
        <v>7</v>
      </c>
      <c r="V4" s="5"/>
      <c r="W4" s="6" t="s">
        <v>8</v>
      </c>
      <c r="X4" s="6"/>
      <c r="Y4" s="307" t="s">
        <v>9</v>
      </c>
      <c r="Z4" s="320"/>
      <c r="AA4" s="317"/>
      <c r="AB4" s="318"/>
      <c r="AC4" s="318"/>
      <c r="AD4" s="318"/>
      <c r="AE4" s="319"/>
    </row>
    <row r="5" spans="1:31" s="76" customFormat="1" ht="182.25" customHeight="1" thickBot="1" thickTop="1">
      <c r="A5" s="7" t="s">
        <v>10</v>
      </c>
      <c r="B5" s="8" t="s">
        <v>21</v>
      </c>
      <c r="C5" s="9" t="s">
        <v>56</v>
      </c>
      <c r="D5" s="95" t="s">
        <v>15</v>
      </c>
      <c r="E5" s="95" t="s">
        <v>43</v>
      </c>
      <c r="F5" s="95" t="s">
        <v>44</v>
      </c>
      <c r="G5" s="96" t="s">
        <v>11</v>
      </c>
      <c r="H5" s="97" t="s">
        <v>23</v>
      </c>
      <c r="I5" s="98" t="s">
        <v>24</v>
      </c>
      <c r="J5" s="98" t="s">
        <v>25</v>
      </c>
      <c r="K5" s="98" t="s">
        <v>26</v>
      </c>
      <c r="L5" s="98" t="s">
        <v>27</v>
      </c>
      <c r="M5" s="99" t="s">
        <v>51</v>
      </c>
      <c r="N5" s="100" t="s">
        <v>50</v>
      </c>
      <c r="O5" s="97" t="s">
        <v>12</v>
      </c>
      <c r="P5" s="101" t="s">
        <v>18</v>
      </c>
      <c r="Q5" s="97" t="s">
        <v>12</v>
      </c>
      <c r="R5" s="101" t="s">
        <v>18</v>
      </c>
      <c r="S5" s="97" t="s">
        <v>12</v>
      </c>
      <c r="T5" s="101" t="s">
        <v>18</v>
      </c>
      <c r="U5" s="97" t="s">
        <v>12</v>
      </c>
      <c r="V5" s="101" t="s">
        <v>18</v>
      </c>
      <c r="W5" s="97" t="s">
        <v>12</v>
      </c>
      <c r="X5" s="103" t="s">
        <v>18</v>
      </c>
      <c r="Y5" s="104" t="s">
        <v>12</v>
      </c>
      <c r="Z5" s="103" t="s">
        <v>18</v>
      </c>
      <c r="AA5" s="143" t="s">
        <v>22</v>
      </c>
      <c r="AB5" s="143" t="s">
        <v>45</v>
      </c>
      <c r="AC5" s="143" t="s">
        <v>46</v>
      </c>
      <c r="AD5" s="143" t="s">
        <v>54</v>
      </c>
      <c r="AE5" s="143" t="s">
        <v>53</v>
      </c>
    </row>
    <row r="6" spans="1:31" s="72" customFormat="1" ht="16.5" thickBot="1" thickTop="1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  <c r="I6" s="73">
        <v>9</v>
      </c>
      <c r="J6" s="73">
        <v>10</v>
      </c>
      <c r="K6" s="73">
        <v>11</v>
      </c>
      <c r="L6" s="73">
        <v>12</v>
      </c>
      <c r="M6" s="73">
        <v>13</v>
      </c>
      <c r="N6" s="73">
        <v>14</v>
      </c>
      <c r="O6" s="69">
        <v>15</v>
      </c>
      <c r="P6" s="70">
        <v>16</v>
      </c>
      <c r="Q6" s="69">
        <v>17</v>
      </c>
      <c r="R6" s="70">
        <v>18</v>
      </c>
      <c r="S6" s="69">
        <v>19</v>
      </c>
      <c r="T6" s="70">
        <v>20</v>
      </c>
      <c r="U6" s="69">
        <v>21</v>
      </c>
      <c r="V6" s="70">
        <v>22</v>
      </c>
      <c r="W6" s="69">
        <v>23</v>
      </c>
      <c r="X6" s="70">
        <v>24</v>
      </c>
      <c r="Y6" s="69">
        <v>25</v>
      </c>
      <c r="Z6" s="70">
        <v>26</v>
      </c>
      <c r="AA6" s="70">
        <v>27</v>
      </c>
      <c r="AB6" s="70">
        <v>28</v>
      </c>
      <c r="AC6" s="70">
        <v>29</v>
      </c>
      <c r="AD6" s="70">
        <v>30</v>
      </c>
      <c r="AE6" s="70">
        <v>31</v>
      </c>
    </row>
    <row r="7" spans="1:31" s="77" customFormat="1" ht="16.5" customHeight="1" thickBot="1" thickTop="1">
      <c r="A7" s="295" t="s">
        <v>28</v>
      </c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7"/>
    </row>
    <row r="8" spans="1:31" ht="16.5" customHeight="1" thickTop="1">
      <c r="A8" s="10"/>
      <c r="B8" s="89"/>
      <c r="C8" s="56"/>
      <c r="D8" s="10"/>
      <c r="E8" s="57"/>
      <c r="F8" s="108"/>
      <c r="G8" s="58">
        <f>SUM(H8:N8)</f>
        <v>0</v>
      </c>
      <c r="H8" s="61"/>
      <c r="I8" s="90"/>
      <c r="J8" s="109"/>
      <c r="K8" s="90"/>
      <c r="L8" s="90"/>
      <c r="M8" s="90"/>
      <c r="N8" s="90"/>
      <c r="O8" s="61"/>
      <c r="P8" s="59"/>
      <c r="Q8" s="61"/>
      <c r="R8" s="59"/>
      <c r="S8" s="61"/>
      <c r="T8" s="59"/>
      <c r="U8" s="61"/>
      <c r="V8" s="59"/>
      <c r="W8" s="61"/>
      <c r="X8" s="59"/>
      <c r="Y8" s="61"/>
      <c r="Z8" s="59"/>
      <c r="AA8" s="110"/>
      <c r="AB8" s="110"/>
      <c r="AC8" s="110"/>
      <c r="AD8" s="110"/>
      <c r="AE8" s="110"/>
    </row>
    <row r="9" spans="1:31" ht="16.5" customHeight="1">
      <c r="A9" s="11"/>
      <c r="B9" s="12"/>
      <c r="C9" s="13"/>
      <c r="D9" s="11"/>
      <c r="E9" s="14"/>
      <c r="F9" s="15"/>
      <c r="G9" s="16">
        <f>SUM(H9:N9)</f>
        <v>0</v>
      </c>
      <c r="H9" s="17"/>
      <c r="I9" s="18"/>
      <c r="J9" s="19"/>
      <c r="K9" s="18"/>
      <c r="L9" s="18"/>
      <c r="M9" s="18"/>
      <c r="N9" s="18"/>
      <c r="O9" s="17"/>
      <c r="P9" s="20"/>
      <c r="Q9" s="17"/>
      <c r="R9" s="20"/>
      <c r="S9" s="17"/>
      <c r="T9" s="20"/>
      <c r="U9" s="17"/>
      <c r="V9" s="20"/>
      <c r="W9" s="17"/>
      <c r="X9" s="20"/>
      <c r="Y9" s="17"/>
      <c r="Z9" s="20"/>
      <c r="AA9" s="106"/>
      <c r="AB9" s="106"/>
      <c r="AC9" s="106"/>
      <c r="AD9" s="106"/>
      <c r="AE9" s="106"/>
    </row>
    <row r="10" spans="1:31" ht="16.5" customHeight="1">
      <c r="A10" s="11"/>
      <c r="B10" s="22"/>
      <c r="C10" s="23"/>
      <c r="D10" s="24"/>
      <c r="E10" s="25"/>
      <c r="F10" s="26"/>
      <c r="G10" s="16">
        <f>SUM(H10:N10)</f>
        <v>0</v>
      </c>
      <c r="H10" s="27"/>
      <c r="I10" s="28"/>
      <c r="J10" s="18"/>
      <c r="K10" s="28"/>
      <c r="L10" s="28"/>
      <c r="M10" s="28"/>
      <c r="N10" s="28"/>
      <c r="O10" s="27"/>
      <c r="P10" s="29"/>
      <c r="Q10" s="27"/>
      <c r="R10" s="29"/>
      <c r="S10" s="27"/>
      <c r="T10" s="29"/>
      <c r="U10" s="27"/>
      <c r="V10" s="29"/>
      <c r="W10" s="27"/>
      <c r="X10" s="29"/>
      <c r="Y10" s="27"/>
      <c r="Z10" s="29"/>
      <c r="AA10" s="106"/>
      <c r="AB10" s="106"/>
      <c r="AC10" s="106"/>
      <c r="AD10" s="106"/>
      <c r="AE10" s="106"/>
    </row>
    <row r="11" spans="1:31" ht="16.5" customHeight="1">
      <c r="A11" s="11"/>
      <c r="B11" s="22"/>
      <c r="C11" s="23"/>
      <c r="D11" s="24"/>
      <c r="E11" s="25"/>
      <c r="F11" s="26"/>
      <c r="G11" s="16">
        <f>SUM(H11:N11)</f>
        <v>0</v>
      </c>
      <c r="H11" s="27"/>
      <c r="I11" s="28"/>
      <c r="J11" s="18"/>
      <c r="K11" s="28"/>
      <c r="L11" s="28"/>
      <c r="M11" s="28"/>
      <c r="N11" s="28"/>
      <c r="O11" s="27"/>
      <c r="P11" s="29"/>
      <c r="Q11" s="27"/>
      <c r="R11" s="29"/>
      <c r="S11" s="27"/>
      <c r="T11" s="29"/>
      <c r="U11" s="27"/>
      <c r="V11" s="29"/>
      <c r="W11" s="27"/>
      <c r="X11" s="29"/>
      <c r="Y11" s="27"/>
      <c r="Z11" s="29"/>
      <c r="AA11" s="106"/>
      <c r="AB11" s="106"/>
      <c r="AC11" s="106"/>
      <c r="AD11" s="106"/>
      <c r="AE11" s="106"/>
    </row>
    <row r="12" spans="1:31" ht="16.5" customHeight="1" thickBot="1">
      <c r="A12" s="11"/>
      <c r="B12" s="22"/>
      <c r="C12" s="23"/>
      <c r="D12" s="24"/>
      <c r="E12" s="25"/>
      <c r="F12" s="26"/>
      <c r="G12" s="16">
        <f>SUM(H12:N12)</f>
        <v>0</v>
      </c>
      <c r="H12" s="27"/>
      <c r="I12" s="28"/>
      <c r="J12" s="30"/>
      <c r="K12" s="28"/>
      <c r="L12" s="28"/>
      <c r="M12" s="28"/>
      <c r="N12" s="28"/>
      <c r="O12" s="27"/>
      <c r="P12" s="29"/>
      <c r="Q12" s="27"/>
      <c r="R12" s="29"/>
      <c r="S12" s="27"/>
      <c r="T12" s="29"/>
      <c r="U12" s="27"/>
      <c r="V12" s="29"/>
      <c r="W12" s="27"/>
      <c r="X12" s="29"/>
      <c r="Y12" s="27"/>
      <c r="Z12" s="29"/>
      <c r="AA12" s="107"/>
      <c r="AB12" s="107"/>
      <c r="AC12" s="107"/>
      <c r="AD12" s="107"/>
      <c r="AE12" s="107"/>
    </row>
    <row r="13" spans="1:31" s="77" customFormat="1" ht="16.5" customHeight="1" thickBot="1" thickTop="1">
      <c r="A13" s="274" t="s">
        <v>11</v>
      </c>
      <c r="B13" s="275"/>
      <c r="C13" s="31"/>
      <c r="D13" s="32">
        <f>SUM(D8:D12)</f>
        <v>0</v>
      </c>
      <c r="E13" s="33"/>
      <c r="F13" s="33"/>
      <c r="G13" s="32">
        <f>SUM(G8:G12)</f>
        <v>0</v>
      </c>
      <c r="H13" s="34">
        <f>SUM(H8:H12)</f>
        <v>0</v>
      </c>
      <c r="I13" s="35">
        <f aca="true" t="shared" si="0" ref="I13:N13">SUM(I8:I12)</f>
        <v>0</v>
      </c>
      <c r="J13" s="35">
        <f t="shared" si="0"/>
        <v>0</v>
      </c>
      <c r="K13" s="35">
        <f t="shared" si="0"/>
        <v>0</v>
      </c>
      <c r="L13" s="35">
        <f t="shared" si="0"/>
        <v>0</v>
      </c>
      <c r="M13" s="35">
        <f>SUM(M8:M12)</f>
        <v>0</v>
      </c>
      <c r="N13" s="36">
        <f t="shared" si="0"/>
        <v>0</v>
      </c>
      <c r="O13" s="34">
        <f aca="true" t="shared" si="1" ref="O13:AE13">SUM(O8:O12)</f>
        <v>0</v>
      </c>
      <c r="P13" s="36">
        <f t="shared" si="1"/>
        <v>0</v>
      </c>
      <c r="Q13" s="34">
        <f t="shared" si="1"/>
        <v>0</v>
      </c>
      <c r="R13" s="36">
        <f t="shared" si="1"/>
        <v>0</v>
      </c>
      <c r="S13" s="34">
        <f t="shared" si="1"/>
        <v>0</v>
      </c>
      <c r="T13" s="37">
        <f t="shared" si="1"/>
        <v>0</v>
      </c>
      <c r="U13" s="34">
        <f t="shared" si="1"/>
        <v>0</v>
      </c>
      <c r="V13" s="36">
        <f t="shared" si="1"/>
        <v>0</v>
      </c>
      <c r="W13" s="34">
        <f t="shared" si="1"/>
        <v>0</v>
      </c>
      <c r="X13" s="36">
        <f t="shared" si="1"/>
        <v>0</v>
      </c>
      <c r="Y13" s="34">
        <f t="shared" si="1"/>
        <v>0</v>
      </c>
      <c r="Z13" s="36">
        <f t="shared" si="1"/>
        <v>0</v>
      </c>
      <c r="AA13" s="36">
        <f t="shared" si="1"/>
        <v>0</v>
      </c>
      <c r="AB13" s="36">
        <f t="shared" si="1"/>
        <v>0</v>
      </c>
      <c r="AC13" s="36">
        <f t="shared" si="1"/>
        <v>0</v>
      </c>
      <c r="AD13" s="36">
        <f t="shared" si="1"/>
        <v>0</v>
      </c>
      <c r="AE13" s="36">
        <f t="shared" si="1"/>
        <v>0</v>
      </c>
    </row>
    <row r="14" spans="1:31" ht="16.5" customHeight="1" thickBot="1" thickTop="1">
      <c r="A14" s="295" t="s">
        <v>29</v>
      </c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7"/>
    </row>
    <row r="15" spans="1:31" ht="16.5" customHeight="1" thickTop="1">
      <c r="A15" s="10"/>
      <c r="B15" s="111"/>
      <c r="C15" s="56"/>
      <c r="D15" s="10"/>
      <c r="E15" s="57"/>
      <c r="F15" s="57"/>
      <c r="G15" s="58">
        <f>SUM(H15:N15)</f>
        <v>0</v>
      </c>
      <c r="H15" s="61"/>
      <c r="I15" s="90"/>
      <c r="J15" s="90"/>
      <c r="K15" s="90"/>
      <c r="L15" s="90"/>
      <c r="M15" s="90"/>
      <c r="N15" s="90"/>
      <c r="O15" s="61"/>
      <c r="P15" s="59"/>
      <c r="Q15" s="61"/>
      <c r="R15" s="59"/>
      <c r="S15" s="61"/>
      <c r="T15" s="59"/>
      <c r="U15" s="61"/>
      <c r="V15" s="59"/>
      <c r="W15" s="61"/>
      <c r="X15" s="59"/>
      <c r="Y15" s="61"/>
      <c r="Z15" s="59"/>
      <c r="AA15" s="78"/>
      <c r="AB15" s="112"/>
      <c r="AC15" s="110"/>
      <c r="AD15" s="110"/>
      <c r="AE15" s="110"/>
    </row>
    <row r="16" spans="1:31" ht="16.5" customHeight="1">
      <c r="A16" s="11"/>
      <c r="B16" s="45"/>
      <c r="C16" s="13"/>
      <c r="D16" s="11"/>
      <c r="E16" s="14"/>
      <c r="F16" s="14"/>
      <c r="G16" s="41">
        <f>SUM(H16:N16)</f>
        <v>0</v>
      </c>
      <c r="H16" s="17"/>
      <c r="I16" s="102"/>
      <c r="J16" s="19"/>
      <c r="K16" s="102"/>
      <c r="L16" s="102"/>
      <c r="M16" s="102"/>
      <c r="N16" s="102"/>
      <c r="O16" s="17"/>
      <c r="P16" s="20"/>
      <c r="Q16" s="17"/>
      <c r="R16" s="20"/>
      <c r="S16" s="17"/>
      <c r="T16" s="20"/>
      <c r="U16" s="17"/>
      <c r="V16" s="20"/>
      <c r="W16" s="17"/>
      <c r="X16" s="20"/>
      <c r="Y16" s="17"/>
      <c r="Z16" s="20"/>
      <c r="AA16" s="79"/>
      <c r="AB16" s="105"/>
      <c r="AC16" s="106"/>
      <c r="AD16" s="106"/>
      <c r="AE16" s="106"/>
    </row>
    <row r="17" spans="1:31" ht="16.5" customHeight="1">
      <c r="A17" s="11"/>
      <c r="B17" s="45"/>
      <c r="C17" s="13"/>
      <c r="D17" s="11"/>
      <c r="E17" s="14"/>
      <c r="F17" s="15"/>
      <c r="G17" s="41">
        <f>SUM(H17:N17)</f>
        <v>0</v>
      </c>
      <c r="H17" s="17"/>
      <c r="I17" s="102"/>
      <c r="J17" s="19"/>
      <c r="K17" s="102"/>
      <c r="L17" s="102"/>
      <c r="M17" s="102"/>
      <c r="N17" s="102"/>
      <c r="O17" s="17"/>
      <c r="P17" s="20"/>
      <c r="Q17" s="17"/>
      <c r="R17" s="20"/>
      <c r="S17" s="17"/>
      <c r="T17" s="20"/>
      <c r="U17" s="17"/>
      <c r="V17" s="20"/>
      <c r="W17" s="17"/>
      <c r="X17" s="20"/>
      <c r="Y17" s="17"/>
      <c r="Z17" s="20"/>
      <c r="AA17" s="79"/>
      <c r="AB17" s="105"/>
      <c r="AC17" s="106"/>
      <c r="AD17" s="106"/>
      <c r="AE17" s="106"/>
    </row>
    <row r="18" spans="1:39" ht="16.5" customHeight="1">
      <c r="A18" s="11"/>
      <c r="B18" s="45"/>
      <c r="C18" s="13"/>
      <c r="D18" s="11"/>
      <c r="E18" s="14"/>
      <c r="F18" s="14"/>
      <c r="G18" s="41">
        <f>SUM(H18:N18)</f>
        <v>0</v>
      </c>
      <c r="H18" s="17"/>
      <c r="I18" s="102"/>
      <c r="J18" s="19"/>
      <c r="K18" s="102"/>
      <c r="L18" s="102"/>
      <c r="M18" s="102"/>
      <c r="N18" s="102"/>
      <c r="O18" s="17"/>
      <c r="P18" s="20"/>
      <c r="Q18" s="17"/>
      <c r="R18" s="20"/>
      <c r="S18" s="17"/>
      <c r="T18" s="20"/>
      <c r="U18" s="17"/>
      <c r="V18" s="20"/>
      <c r="W18" s="17"/>
      <c r="X18" s="20"/>
      <c r="Y18" s="17"/>
      <c r="Z18" s="20"/>
      <c r="AA18" s="79"/>
      <c r="AB18" s="105"/>
      <c r="AC18" s="106"/>
      <c r="AD18" s="106"/>
      <c r="AE18" s="106"/>
      <c r="AG18" s="93"/>
      <c r="AH18" s="93"/>
      <c r="AI18" s="93"/>
      <c r="AJ18" s="93"/>
      <c r="AK18" s="93"/>
      <c r="AL18" s="93"/>
      <c r="AM18" s="93"/>
    </row>
    <row r="19" spans="1:39" ht="16.5" customHeight="1" thickBot="1">
      <c r="A19" s="46"/>
      <c r="B19" s="47"/>
      <c r="C19" s="48"/>
      <c r="D19" s="46"/>
      <c r="E19" s="49"/>
      <c r="F19" s="49"/>
      <c r="G19" s="50">
        <f>SUM(H19:N19)</f>
        <v>0</v>
      </c>
      <c r="H19" s="51"/>
      <c r="I19" s="30"/>
      <c r="J19" s="30"/>
      <c r="K19" s="30"/>
      <c r="L19" s="30"/>
      <c r="M19" s="30"/>
      <c r="N19" s="30"/>
      <c r="O19" s="51"/>
      <c r="P19" s="52"/>
      <c r="Q19" s="51"/>
      <c r="R19" s="52"/>
      <c r="S19" s="51"/>
      <c r="T19" s="52"/>
      <c r="U19" s="51"/>
      <c r="V19" s="52"/>
      <c r="W19" s="51"/>
      <c r="X19" s="52"/>
      <c r="Y19" s="51"/>
      <c r="Z19" s="52"/>
      <c r="AA19" s="80"/>
      <c r="AB19" s="117"/>
      <c r="AC19" s="107"/>
      <c r="AD19" s="107"/>
      <c r="AE19" s="107"/>
      <c r="AG19" s="93"/>
      <c r="AH19" s="93"/>
      <c r="AI19" s="93"/>
      <c r="AJ19" s="93"/>
      <c r="AK19" s="93"/>
      <c r="AL19" s="93"/>
      <c r="AM19" s="93"/>
    </row>
    <row r="20" spans="1:39" s="77" customFormat="1" ht="16.5" customHeight="1" thickBot="1" thickTop="1">
      <c r="A20" s="274" t="s">
        <v>11</v>
      </c>
      <c r="B20" s="275"/>
      <c r="C20" s="53"/>
      <c r="D20" s="54">
        <f>SUM(D15:D19)</f>
        <v>0</v>
      </c>
      <c r="E20" s="55"/>
      <c r="F20" s="55"/>
      <c r="G20" s="32">
        <f>SUM(G15:G19)</f>
        <v>0</v>
      </c>
      <c r="H20" s="113">
        <f aca="true" t="shared" si="2" ref="H20:AE20">SUM(H15:H19)</f>
        <v>0</v>
      </c>
      <c r="I20" s="114">
        <f t="shared" si="2"/>
        <v>0</v>
      </c>
      <c r="J20" s="114">
        <f t="shared" si="2"/>
        <v>0</v>
      </c>
      <c r="K20" s="114">
        <f t="shared" si="2"/>
        <v>0</v>
      </c>
      <c r="L20" s="114">
        <f t="shared" si="2"/>
        <v>0</v>
      </c>
      <c r="M20" s="114">
        <f t="shared" si="2"/>
        <v>0</v>
      </c>
      <c r="N20" s="114">
        <f t="shared" si="2"/>
        <v>0</v>
      </c>
      <c r="O20" s="113">
        <f t="shared" si="2"/>
        <v>0</v>
      </c>
      <c r="P20" s="115">
        <f t="shared" si="2"/>
        <v>0</v>
      </c>
      <c r="Q20" s="113">
        <f t="shared" si="2"/>
        <v>0</v>
      </c>
      <c r="R20" s="115">
        <f t="shared" si="2"/>
        <v>0</v>
      </c>
      <c r="S20" s="113">
        <f t="shared" si="2"/>
        <v>0</v>
      </c>
      <c r="T20" s="116">
        <f t="shared" si="2"/>
        <v>0</v>
      </c>
      <c r="U20" s="113">
        <f t="shared" si="2"/>
        <v>0</v>
      </c>
      <c r="V20" s="115">
        <f t="shared" si="2"/>
        <v>0</v>
      </c>
      <c r="W20" s="113">
        <f t="shared" si="2"/>
        <v>0</v>
      </c>
      <c r="X20" s="115">
        <f t="shared" si="2"/>
        <v>0</v>
      </c>
      <c r="Y20" s="113">
        <f t="shared" si="2"/>
        <v>0</v>
      </c>
      <c r="Z20" s="115">
        <f t="shared" si="2"/>
        <v>0</v>
      </c>
      <c r="AA20" s="32">
        <f t="shared" si="2"/>
        <v>0</v>
      </c>
      <c r="AB20" s="36">
        <f t="shared" si="2"/>
        <v>0</v>
      </c>
      <c r="AC20" s="36">
        <f t="shared" si="2"/>
        <v>0</v>
      </c>
      <c r="AD20" s="36">
        <f t="shared" si="2"/>
        <v>0</v>
      </c>
      <c r="AE20" s="36">
        <f t="shared" si="2"/>
        <v>0</v>
      </c>
      <c r="AG20" s="94"/>
      <c r="AH20" s="94"/>
      <c r="AI20" s="94"/>
      <c r="AJ20" s="94"/>
      <c r="AK20" s="94"/>
      <c r="AL20" s="94"/>
      <c r="AM20" s="94"/>
    </row>
    <row r="21" spans="1:39" ht="16.5" customHeight="1" thickBot="1" thickTop="1">
      <c r="A21" s="321" t="s">
        <v>30</v>
      </c>
      <c r="B21" s="322"/>
      <c r="C21" s="322"/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3"/>
      <c r="AG21" s="94"/>
      <c r="AH21" s="94"/>
      <c r="AI21" s="94"/>
      <c r="AJ21" s="94"/>
      <c r="AK21" s="94"/>
      <c r="AL21" s="94"/>
      <c r="AM21" s="93"/>
    </row>
    <row r="22" spans="1:39" ht="16.5" customHeight="1" thickTop="1">
      <c r="A22" s="10"/>
      <c r="B22" s="118"/>
      <c r="C22" s="56"/>
      <c r="D22" s="10"/>
      <c r="E22" s="57"/>
      <c r="F22" s="119"/>
      <c r="G22" s="58">
        <f>SUM(H22:N22)</f>
        <v>0</v>
      </c>
      <c r="H22" s="61"/>
      <c r="I22" s="90"/>
      <c r="J22" s="90"/>
      <c r="K22" s="90"/>
      <c r="L22" s="120"/>
      <c r="M22" s="120"/>
      <c r="N22" s="59"/>
      <c r="O22" s="121"/>
      <c r="P22" s="91"/>
      <c r="Q22" s="61"/>
      <c r="R22" s="59"/>
      <c r="S22" s="61"/>
      <c r="T22" s="59"/>
      <c r="U22" s="61"/>
      <c r="V22" s="59"/>
      <c r="W22" s="61"/>
      <c r="X22" s="59"/>
      <c r="Y22" s="61"/>
      <c r="Z22" s="59"/>
      <c r="AA22" s="122"/>
      <c r="AB22" s="110"/>
      <c r="AC22" s="110"/>
      <c r="AD22" s="110"/>
      <c r="AE22" s="110"/>
      <c r="AG22" s="93"/>
      <c r="AH22" s="93"/>
      <c r="AI22" s="93"/>
      <c r="AJ22" s="93"/>
      <c r="AK22" s="93"/>
      <c r="AL22" s="93"/>
      <c r="AM22" s="93"/>
    </row>
    <row r="23" spans="1:39" ht="16.5" customHeight="1">
      <c r="A23" s="11"/>
      <c r="B23" s="62"/>
      <c r="C23" s="13"/>
      <c r="D23" s="11"/>
      <c r="E23" s="14"/>
      <c r="F23" s="63"/>
      <c r="G23" s="41">
        <f>SUM(H23:N23)</f>
        <v>0</v>
      </c>
      <c r="H23" s="64"/>
      <c r="I23" s="18"/>
      <c r="J23" s="18"/>
      <c r="K23" s="18"/>
      <c r="L23" s="21"/>
      <c r="M23" s="21"/>
      <c r="N23" s="20"/>
      <c r="O23" s="17"/>
      <c r="P23" s="65"/>
      <c r="Q23" s="17"/>
      <c r="R23" s="20"/>
      <c r="S23" s="17"/>
      <c r="T23" s="20"/>
      <c r="U23" s="17"/>
      <c r="V23" s="20"/>
      <c r="W23" s="17"/>
      <c r="X23" s="20"/>
      <c r="Y23" s="17"/>
      <c r="Z23" s="20"/>
      <c r="AA23" s="123"/>
      <c r="AB23" s="106"/>
      <c r="AC23" s="106"/>
      <c r="AD23" s="106"/>
      <c r="AE23" s="106"/>
      <c r="AG23" s="93"/>
      <c r="AH23" s="93"/>
      <c r="AI23" s="93"/>
      <c r="AJ23" s="93"/>
      <c r="AK23" s="93"/>
      <c r="AL23" s="93"/>
      <c r="AM23" s="93"/>
    </row>
    <row r="24" spans="1:31" ht="16.5" customHeight="1">
      <c r="A24" s="11"/>
      <c r="B24" s="62"/>
      <c r="C24" s="13"/>
      <c r="D24" s="11"/>
      <c r="E24" s="14"/>
      <c r="F24" s="63"/>
      <c r="G24" s="41">
        <f>SUM(H24:N24)</f>
        <v>0</v>
      </c>
      <c r="H24" s="64"/>
      <c r="I24" s="18"/>
      <c r="J24" s="18"/>
      <c r="K24" s="18"/>
      <c r="L24" s="21"/>
      <c r="M24" s="21"/>
      <c r="N24" s="20"/>
      <c r="O24" s="17"/>
      <c r="P24" s="65"/>
      <c r="Q24" s="64"/>
      <c r="R24" s="20"/>
      <c r="S24" s="64"/>
      <c r="T24" s="20"/>
      <c r="U24" s="17"/>
      <c r="V24" s="20"/>
      <c r="W24" s="64"/>
      <c r="X24" s="20"/>
      <c r="Y24" s="17"/>
      <c r="Z24" s="20"/>
      <c r="AA24" s="123"/>
      <c r="AB24" s="106"/>
      <c r="AC24" s="106"/>
      <c r="AD24" s="106"/>
      <c r="AE24" s="106"/>
    </row>
    <row r="25" spans="1:31" ht="16.5" customHeight="1">
      <c r="A25" s="11"/>
      <c r="B25" s="62"/>
      <c r="C25" s="13"/>
      <c r="D25" s="11"/>
      <c r="E25" s="14"/>
      <c r="F25" s="63"/>
      <c r="G25" s="41">
        <f>SUM(H25:N25)</f>
        <v>0</v>
      </c>
      <c r="H25" s="64"/>
      <c r="I25" s="18"/>
      <c r="J25" s="18"/>
      <c r="K25" s="18"/>
      <c r="L25" s="21"/>
      <c r="M25" s="21"/>
      <c r="N25" s="20"/>
      <c r="O25" s="17"/>
      <c r="P25" s="65"/>
      <c r="Q25" s="64"/>
      <c r="R25" s="20"/>
      <c r="S25" s="64"/>
      <c r="T25" s="20"/>
      <c r="U25" s="17"/>
      <c r="V25" s="20"/>
      <c r="W25" s="64"/>
      <c r="X25" s="20"/>
      <c r="Y25" s="17"/>
      <c r="Z25" s="20"/>
      <c r="AA25" s="123"/>
      <c r="AB25" s="106"/>
      <c r="AC25" s="106"/>
      <c r="AD25" s="106"/>
      <c r="AE25" s="106"/>
    </row>
    <row r="26" spans="1:31" ht="16.5" customHeight="1" thickBot="1">
      <c r="A26" s="11"/>
      <c r="B26" s="62"/>
      <c r="C26" s="13"/>
      <c r="D26" s="11"/>
      <c r="E26" s="14"/>
      <c r="F26" s="63"/>
      <c r="G26" s="41">
        <f>SUM(H26:N26)</f>
        <v>0</v>
      </c>
      <c r="H26" s="64"/>
      <c r="I26" s="18"/>
      <c r="J26" s="18"/>
      <c r="K26" s="18"/>
      <c r="L26" s="21"/>
      <c r="M26" s="21"/>
      <c r="N26" s="29"/>
      <c r="O26" s="64"/>
      <c r="P26" s="66"/>
      <c r="Q26" s="17"/>
      <c r="R26" s="20"/>
      <c r="S26" s="64"/>
      <c r="T26" s="52"/>
      <c r="U26" s="17"/>
      <c r="V26" s="20"/>
      <c r="W26" s="64"/>
      <c r="X26" s="52"/>
      <c r="Y26" s="17"/>
      <c r="Z26" s="20"/>
      <c r="AA26" s="124"/>
      <c r="AB26" s="107"/>
      <c r="AC26" s="107"/>
      <c r="AD26" s="107"/>
      <c r="AE26" s="107"/>
    </row>
    <row r="27" spans="1:31" s="77" customFormat="1" ht="16.5" customHeight="1" thickBot="1" thickTop="1">
      <c r="A27" s="274" t="s">
        <v>11</v>
      </c>
      <c r="B27" s="275"/>
      <c r="C27" s="31"/>
      <c r="D27" s="32">
        <f>SUM(D22:D26)</f>
        <v>0</v>
      </c>
      <c r="E27" s="33"/>
      <c r="F27" s="33"/>
      <c r="G27" s="32">
        <f>SUM(G22:G26)</f>
        <v>0</v>
      </c>
      <c r="H27" s="34">
        <f aca="true" t="shared" si="3" ref="H27:AE27">SUM(H22:H26)</f>
        <v>0</v>
      </c>
      <c r="I27" s="35">
        <f t="shared" si="3"/>
        <v>0</v>
      </c>
      <c r="J27" s="35">
        <f t="shared" si="3"/>
        <v>0</v>
      </c>
      <c r="K27" s="35">
        <f t="shared" si="3"/>
        <v>0</v>
      </c>
      <c r="L27" s="35">
        <f t="shared" si="3"/>
        <v>0</v>
      </c>
      <c r="M27" s="35">
        <f t="shared" si="3"/>
        <v>0</v>
      </c>
      <c r="N27" s="36">
        <f t="shared" si="3"/>
        <v>0</v>
      </c>
      <c r="O27" s="34">
        <f t="shared" si="3"/>
        <v>0</v>
      </c>
      <c r="P27" s="36">
        <f t="shared" si="3"/>
        <v>0</v>
      </c>
      <c r="Q27" s="34">
        <f t="shared" si="3"/>
        <v>0</v>
      </c>
      <c r="R27" s="36">
        <f t="shared" si="3"/>
        <v>0</v>
      </c>
      <c r="S27" s="34">
        <f t="shared" si="3"/>
        <v>0</v>
      </c>
      <c r="T27" s="36">
        <f t="shared" si="3"/>
        <v>0</v>
      </c>
      <c r="U27" s="34">
        <f t="shared" si="3"/>
        <v>0</v>
      </c>
      <c r="V27" s="36">
        <f t="shared" si="3"/>
        <v>0</v>
      </c>
      <c r="W27" s="34">
        <f t="shared" si="3"/>
        <v>0</v>
      </c>
      <c r="X27" s="36">
        <f t="shared" si="3"/>
        <v>0</v>
      </c>
      <c r="Y27" s="34">
        <f t="shared" si="3"/>
        <v>0</v>
      </c>
      <c r="Z27" s="36">
        <f t="shared" si="3"/>
        <v>0</v>
      </c>
      <c r="AA27" s="36">
        <f t="shared" si="3"/>
        <v>0</v>
      </c>
      <c r="AB27" s="36">
        <f t="shared" si="3"/>
        <v>0</v>
      </c>
      <c r="AC27" s="36">
        <f t="shared" si="3"/>
        <v>0</v>
      </c>
      <c r="AD27" s="36">
        <f t="shared" si="3"/>
        <v>0</v>
      </c>
      <c r="AE27" s="36">
        <f t="shared" si="3"/>
        <v>0</v>
      </c>
    </row>
    <row r="28" spans="1:31" ht="16.5" customHeight="1" thickBot="1" thickTop="1">
      <c r="A28" s="295" t="s">
        <v>31</v>
      </c>
      <c r="B28" s="296"/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C28" s="296"/>
      <c r="AD28" s="296"/>
      <c r="AE28" s="297"/>
    </row>
    <row r="29" spans="1:31" ht="16.5" customHeight="1" thickTop="1">
      <c r="A29" s="39"/>
      <c r="B29" s="125"/>
      <c r="C29" s="38"/>
      <c r="D29" s="39"/>
      <c r="E29" s="40"/>
      <c r="F29" s="40"/>
      <c r="G29" s="41">
        <f>SUM(H29:N29)</f>
        <v>0</v>
      </c>
      <c r="H29" s="42"/>
      <c r="I29" s="43"/>
      <c r="J29" s="43"/>
      <c r="K29" s="43"/>
      <c r="L29" s="43"/>
      <c r="M29" s="43"/>
      <c r="N29" s="43"/>
      <c r="O29" s="42"/>
      <c r="P29" s="44"/>
      <c r="Q29" s="42"/>
      <c r="R29" s="44"/>
      <c r="S29" s="42"/>
      <c r="T29" s="60"/>
      <c r="U29" s="42"/>
      <c r="V29" s="44"/>
      <c r="W29" s="42"/>
      <c r="X29" s="44"/>
      <c r="Y29" s="42"/>
      <c r="Z29" s="44"/>
      <c r="AA29" s="126"/>
      <c r="AB29" s="110"/>
      <c r="AC29" s="110"/>
      <c r="AD29" s="110"/>
      <c r="AE29" s="110"/>
    </row>
    <row r="30" spans="1:31" ht="16.5" customHeight="1">
      <c r="A30" s="11"/>
      <c r="B30" s="12"/>
      <c r="C30" s="13"/>
      <c r="D30" s="11"/>
      <c r="E30" s="14"/>
      <c r="F30" s="14"/>
      <c r="G30" s="16">
        <f>SUM(H30:N30)</f>
        <v>0</v>
      </c>
      <c r="H30" s="17"/>
      <c r="I30" s="18"/>
      <c r="J30" s="18"/>
      <c r="K30" s="18"/>
      <c r="L30" s="18"/>
      <c r="M30" s="18"/>
      <c r="N30" s="18"/>
      <c r="O30" s="17"/>
      <c r="P30" s="20"/>
      <c r="Q30" s="17"/>
      <c r="R30" s="20"/>
      <c r="S30" s="17"/>
      <c r="T30" s="67"/>
      <c r="U30" s="17"/>
      <c r="V30" s="20"/>
      <c r="W30" s="17"/>
      <c r="X30" s="20"/>
      <c r="Y30" s="17"/>
      <c r="Z30" s="20"/>
      <c r="AA30" s="123"/>
      <c r="AB30" s="106"/>
      <c r="AC30" s="106"/>
      <c r="AD30" s="106"/>
      <c r="AE30" s="106"/>
    </row>
    <row r="31" spans="1:31" ht="16.5" customHeight="1">
      <c r="A31" s="11"/>
      <c r="B31" s="12"/>
      <c r="C31" s="13"/>
      <c r="D31" s="11"/>
      <c r="E31" s="14"/>
      <c r="F31" s="14"/>
      <c r="G31" s="16">
        <f>SUM(H31:N31)</f>
        <v>0</v>
      </c>
      <c r="H31" s="17"/>
      <c r="I31" s="18"/>
      <c r="J31" s="18"/>
      <c r="K31" s="18"/>
      <c r="L31" s="18"/>
      <c r="M31" s="18"/>
      <c r="N31" s="18"/>
      <c r="O31" s="17"/>
      <c r="P31" s="20"/>
      <c r="Q31" s="17"/>
      <c r="R31" s="20"/>
      <c r="S31" s="17"/>
      <c r="T31" s="67"/>
      <c r="U31" s="17"/>
      <c r="V31" s="20"/>
      <c r="W31" s="17"/>
      <c r="X31" s="20"/>
      <c r="Y31" s="17"/>
      <c r="Z31" s="20"/>
      <c r="AA31" s="123"/>
      <c r="AB31" s="106"/>
      <c r="AC31" s="106"/>
      <c r="AD31" s="106"/>
      <c r="AE31" s="106"/>
    </row>
    <row r="32" spans="1:31" ht="16.5" customHeight="1">
      <c r="A32" s="11"/>
      <c r="B32" s="12"/>
      <c r="C32" s="13"/>
      <c r="D32" s="11"/>
      <c r="E32" s="14"/>
      <c r="F32" s="14"/>
      <c r="G32" s="16">
        <f>SUM(H32:N32)</f>
        <v>0</v>
      </c>
      <c r="H32" s="17"/>
      <c r="I32" s="18"/>
      <c r="J32" s="18"/>
      <c r="K32" s="18"/>
      <c r="L32" s="18"/>
      <c r="M32" s="18"/>
      <c r="N32" s="18"/>
      <c r="O32" s="17"/>
      <c r="P32" s="20"/>
      <c r="Q32" s="17"/>
      <c r="R32" s="20"/>
      <c r="S32" s="17"/>
      <c r="T32" s="67"/>
      <c r="U32" s="17"/>
      <c r="V32" s="20"/>
      <c r="W32" s="17"/>
      <c r="X32" s="20"/>
      <c r="Y32" s="17"/>
      <c r="Z32" s="20"/>
      <c r="AA32" s="123"/>
      <c r="AB32" s="106"/>
      <c r="AC32" s="106"/>
      <c r="AD32" s="106"/>
      <c r="AE32" s="106"/>
    </row>
    <row r="33" spans="1:31" ht="16.5" customHeight="1" thickBot="1">
      <c r="A33" s="68"/>
      <c r="B33" s="12"/>
      <c r="C33" s="13"/>
      <c r="D33" s="11"/>
      <c r="E33" s="14"/>
      <c r="F33" s="14"/>
      <c r="G33" s="16">
        <f>SUM(H33:N33)</f>
        <v>0</v>
      </c>
      <c r="H33" s="17"/>
      <c r="I33" s="18"/>
      <c r="J33" s="18"/>
      <c r="K33" s="18"/>
      <c r="L33" s="18"/>
      <c r="M33" s="18"/>
      <c r="N33" s="18"/>
      <c r="O33" s="17"/>
      <c r="P33" s="20"/>
      <c r="Q33" s="17"/>
      <c r="R33" s="20"/>
      <c r="S33" s="17"/>
      <c r="T33" s="67"/>
      <c r="U33" s="17"/>
      <c r="V33" s="20"/>
      <c r="W33" s="17"/>
      <c r="X33" s="20"/>
      <c r="Y33" s="17"/>
      <c r="Z33" s="20"/>
      <c r="AA33" s="124"/>
      <c r="AB33" s="127"/>
      <c r="AC33" s="127"/>
      <c r="AD33" s="127"/>
      <c r="AE33" s="127"/>
    </row>
    <row r="34" spans="1:31" s="77" customFormat="1" ht="16.5" customHeight="1" thickBot="1" thickTop="1">
      <c r="A34" s="311" t="s">
        <v>11</v>
      </c>
      <c r="B34" s="288"/>
      <c r="C34" s="81"/>
      <c r="D34" s="82">
        <f>SUM(D29:D33)</f>
        <v>0</v>
      </c>
      <c r="E34" s="83"/>
      <c r="F34" s="83"/>
      <c r="G34" s="82">
        <f>SUM(G29:G33)</f>
        <v>0</v>
      </c>
      <c r="H34" s="84">
        <f aca="true" t="shared" si="4" ref="H34:AE34">SUM(H29:H33)</f>
        <v>0</v>
      </c>
      <c r="I34" s="85">
        <f t="shared" si="4"/>
        <v>0</v>
      </c>
      <c r="J34" s="85">
        <f t="shared" si="4"/>
        <v>0</v>
      </c>
      <c r="K34" s="85">
        <f t="shared" si="4"/>
        <v>0</v>
      </c>
      <c r="L34" s="85">
        <f t="shared" si="4"/>
        <v>0</v>
      </c>
      <c r="M34" s="85">
        <f t="shared" si="4"/>
        <v>0</v>
      </c>
      <c r="N34" s="86">
        <f t="shared" si="4"/>
        <v>0</v>
      </c>
      <c r="O34" s="84">
        <f t="shared" si="4"/>
        <v>0</v>
      </c>
      <c r="P34" s="86">
        <f t="shared" si="4"/>
        <v>0</v>
      </c>
      <c r="Q34" s="84">
        <f t="shared" si="4"/>
        <v>0</v>
      </c>
      <c r="R34" s="86">
        <f t="shared" si="4"/>
        <v>0</v>
      </c>
      <c r="S34" s="84">
        <f t="shared" si="4"/>
        <v>0</v>
      </c>
      <c r="T34" s="86">
        <f t="shared" si="4"/>
        <v>0</v>
      </c>
      <c r="U34" s="84">
        <f t="shared" si="4"/>
        <v>0</v>
      </c>
      <c r="V34" s="86">
        <f t="shared" si="4"/>
        <v>0</v>
      </c>
      <c r="W34" s="84">
        <f t="shared" si="4"/>
        <v>0</v>
      </c>
      <c r="X34" s="86">
        <f t="shared" si="4"/>
        <v>0</v>
      </c>
      <c r="Y34" s="84">
        <f t="shared" si="4"/>
        <v>0</v>
      </c>
      <c r="Z34" s="86">
        <f t="shared" si="4"/>
        <v>0</v>
      </c>
      <c r="AA34" s="86">
        <f t="shared" si="4"/>
        <v>0</v>
      </c>
      <c r="AB34" s="86">
        <f t="shared" si="4"/>
        <v>0</v>
      </c>
      <c r="AC34" s="86">
        <f t="shared" si="4"/>
        <v>0</v>
      </c>
      <c r="AD34" s="86">
        <f t="shared" si="4"/>
        <v>0</v>
      </c>
      <c r="AE34" s="86">
        <f t="shared" si="4"/>
        <v>0</v>
      </c>
    </row>
    <row r="35" spans="1:31" ht="16.5" customHeight="1" thickBot="1" thickTop="1">
      <c r="A35" s="295" t="s">
        <v>32</v>
      </c>
      <c r="B35" s="296"/>
      <c r="C35" s="296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  <c r="AA35" s="296"/>
      <c r="AB35" s="296"/>
      <c r="AC35" s="296"/>
      <c r="AD35" s="296"/>
      <c r="AE35" s="297"/>
    </row>
    <row r="36" spans="1:31" ht="16.5" customHeight="1" thickTop="1">
      <c r="A36" s="39"/>
      <c r="B36" s="125"/>
      <c r="C36" s="38"/>
      <c r="D36" s="39"/>
      <c r="E36" s="40"/>
      <c r="F36" s="40"/>
      <c r="G36" s="41">
        <f>SUM(H36:N36)</f>
        <v>0</v>
      </c>
      <c r="H36" s="42"/>
      <c r="I36" s="43"/>
      <c r="J36" s="43"/>
      <c r="K36" s="43"/>
      <c r="L36" s="43"/>
      <c r="M36" s="43"/>
      <c r="N36" s="43"/>
      <c r="O36" s="42"/>
      <c r="P36" s="44"/>
      <c r="Q36" s="42"/>
      <c r="R36" s="44"/>
      <c r="S36" s="42"/>
      <c r="T36" s="60"/>
      <c r="U36" s="42"/>
      <c r="V36" s="44"/>
      <c r="W36" s="42"/>
      <c r="X36" s="44"/>
      <c r="Y36" s="42"/>
      <c r="Z36" s="44"/>
      <c r="AA36" s="126"/>
      <c r="AB36" s="110"/>
      <c r="AC36" s="110"/>
      <c r="AD36" s="110"/>
      <c r="AE36" s="110"/>
    </row>
    <row r="37" spans="1:31" ht="16.5" customHeight="1">
      <c r="A37" s="11"/>
      <c r="B37" s="12"/>
      <c r="C37" s="13"/>
      <c r="D37" s="11"/>
      <c r="E37" s="14"/>
      <c r="F37" s="14"/>
      <c r="G37" s="16">
        <f>SUM(H37:N37)</f>
        <v>0</v>
      </c>
      <c r="H37" s="17"/>
      <c r="I37" s="18"/>
      <c r="J37" s="18"/>
      <c r="K37" s="18"/>
      <c r="L37" s="18"/>
      <c r="M37" s="18"/>
      <c r="N37" s="18"/>
      <c r="O37" s="17"/>
      <c r="P37" s="20"/>
      <c r="Q37" s="17"/>
      <c r="R37" s="20"/>
      <c r="S37" s="17"/>
      <c r="T37" s="67"/>
      <c r="U37" s="17"/>
      <c r="V37" s="20"/>
      <c r="W37" s="17"/>
      <c r="X37" s="20"/>
      <c r="Y37" s="17"/>
      <c r="Z37" s="20"/>
      <c r="AA37" s="123"/>
      <c r="AB37" s="106"/>
      <c r="AC37" s="106"/>
      <c r="AD37" s="106"/>
      <c r="AE37" s="106"/>
    </row>
    <row r="38" spans="1:31" ht="16.5" customHeight="1">
      <c r="A38" s="11"/>
      <c r="B38" s="12"/>
      <c r="C38" s="13"/>
      <c r="D38" s="11"/>
      <c r="E38" s="14"/>
      <c r="F38" s="14"/>
      <c r="G38" s="16">
        <f>SUM(H38:N38)</f>
        <v>0</v>
      </c>
      <c r="H38" s="17"/>
      <c r="I38" s="18"/>
      <c r="J38" s="18"/>
      <c r="K38" s="18"/>
      <c r="L38" s="18"/>
      <c r="M38" s="18"/>
      <c r="N38" s="18"/>
      <c r="O38" s="17"/>
      <c r="P38" s="20"/>
      <c r="Q38" s="17"/>
      <c r="R38" s="20"/>
      <c r="S38" s="17"/>
      <c r="T38" s="67"/>
      <c r="U38" s="17"/>
      <c r="V38" s="20"/>
      <c r="W38" s="17"/>
      <c r="X38" s="20"/>
      <c r="Y38" s="17"/>
      <c r="Z38" s="20"/>
      <c r="AA38" s="123"/>
      <c r="AB38" s="106"/>
      <c r="AC38" s="106"/>
      <c r="AD38" s="106"/>
      <c r="AE38" s="106"/>
    </row>
    <row r="39" spans="1:31" ht="16.5" customHeight="1">
      <c r="A39" s="11"/>
      <c r="B39" s="12"/>
      <c r="C39" s="13"/>
      <c r="D39" s="11"/>
      <c r="E39" s="14"/>
      <c r="F39" s="14"/>
      <c r="G39" s="16">
        <f>SUM(H39:N39)</f>
        <v>0</v>
      </c>
      <c r="H39" s="17"/>
      <c r="I39" s="18"/>
      <c r="J39" s="18"/>
      <c r="K39" s="18"/>
      <c r="L39" s="18"/>
      <c r="M39" s="18"/>
      <c r="N39" s="18"/>
      <c r="O39" s="17"/>
      <c r="P39" s="20"/>
      <c r="Q39" s="17"/>
      <c r="R39" s="20"/>
      <c r="S39" s="17"/>
      <c r="T39" s="67"/>
      <c r="U39" s="17"/>
      <c r="V39" s="20"/>
      <c r="W39" s="17"/>
      <c r="X39" s="20"/>
      <c r="Y39" s="17"/>
      <c r="Z39" s="20"/>
      <c r="AA39" s="123"/>
      <c r="AB39" s="106"/>
      <c r="AC39" s="106"/>
      <c r="AD39" s="106"/>
      <c r="AE39" s="106"/>
    </row>
    <row r="40" spans="1:31" ht="16.5" customHeight="1" thickBot="1">
      <c r="A40" s="46"/>
      <c r="B40" s="12"/>
      <c r="C40" s="13"/>
      <c r="D40" s="11"/>
      <c r="E40" s="14"/>
      <c r="F40" s="14"/>
      <c r="G40" s="16">
        <f>SUM(H40:N40)</f>
        <v>0</v>
      </c>
      <c r="H40" s="17"/>
      <c r="I40" s="18"/>
      <c r="J40" s="18"/>
      <c r="K40" s="18"/>
      <c r="L40" s="18"/>
      <c r="M40" s="18"/>
      <c r="N40" s="18"/>
      <c r="O40" s="17"/>
      <c r="P40" s="20"/>
      <c r="Q40" s="17"/>
      <c r="R40" s="20"/>
      <c r="S40" s="17"/>
      <c r="T40" s="67"/>
      <c r="U40" s="17"/>
      <c r="V40" s="20"/>
      <c r="W40" s="17"/>
      <c r="X40" s="20"/>
      <c r="Y40" s="17"/>
      <c r="Z40" s="20"/>
      <c r="AA40" s="124"/>
      <c r="AB40" s="107"/>
      <c r="AC40" s="107"/>
      <c r="AD40" s="107"/>
      <c r="AE40" s="107"/>
    </row>
    <row r="41" spans="1:31" s="77" customFormat="1" ht="16.5" customHeight="1" thickBot="1" thickTop="1">
      <c r="A41" s="287" t="s">
        <v>11</v>
      </c>
      <c r="B41" s="288"/>
      <c r="C41" s="81"/>
      <c r="D41" s="82">
        <f>SUM(D36:D40)</f>
        <v>0</v>
      </c>
      <c r="E41" s="83"/>
      <c r="F41" s="83"/>
      <c r="G41" s="82">
        <f>SUM(G36:G40)</f>
        <v>0</v>
      </c>
      <c r="H41" s="84">
        <f aca="true" t="shared" si="5" ref="H41:N41">SUM(H36:H40)</f>
        <v>0</v>
      </c>
      <c r="I41" s="85">
        <f t="shared" si="5"/>
        <v>0</v>
      </c>
      <c r="J41" s="85">
        <f t="shared" si="5"/>
        <v>0</v>
      </c>
      <c r="K41" s="85">
        <f t="shared" si="5"/>
        <v>0</v>
      </c>
      <c r="L41" s="85">
        <f t="shared" si="5"/>
        <v>0</v>
      </c>
      <c r="M41" s="85">
        <f t="shared" si="5"/>
        <v>0</v>
      </c>
      <c r="N41" s="85">
        <f t="shared" si="5"/>
        <v>0</v>
      </c>
      <c r="O41" s="84">
        <f aca="true" t="shared" si="6" ref="O41:AE41">SUM(O36:O40)</f>
        <v>0</v>
      </c>
      <c r="P41" s="86">
        <f t="shared" si="6"/>
        <v>0</v>
      </c>
      <c r="Q41" s="84">
        <f t="shared" si="6"/>
        <v>0</v>
      </c>
      <c r="R41" s="86">
        <f t="shared" si="6"/>
        <v>0</v>
      </c>
      <c r="S41" s="84">
        <f t="shared" si="6"/>
        <v>0</v>
      </c>
      <c r="T41" s="86">
        <f t="shared" si="6"/>
        <v>0</v>
      </c>
      <c r="U41" s="84">
        <f t="shared" si="6"/>
        <v>0</v>
      </c>
      <c r="V41" s="86">
        <f t="shared" si="6"/>
        <v>0</v>
      </c>
      <c r="W41" s="84">
        <f t="shared" si="6"/>
        <v>0</v>
      </c>
      <c r="X41" s="86">
        <f t="shared" si="6"/>
        <v>0</v>
      </c>
      <c r="Y41" s="84">
        <f t="shared" si="6"/>
        <v>0</v>
      </c>
      <c r="Z41" s="86">
        <f t="shared" si="6"/>
        <v>0</v>
      </c>
      <c r="AA41" s="86">
        <f t="shared" si="6"/>
        <v>0</v>
      </c>
      <c r="AB41" s="86">
        <f t="shared" si="6"/>
        <v>0</v>
      </c>
      <c r="AC41" s="86">
        <f t="shared" si="6"/>
        <v>0</v>
      </c>
      <c r="AD41" s="86">
        <f t="shared" si="6"/>
        <v>0</v>
      </c>
      <c r="AE41" s="86">
        <f t="shared" si="6"/>
        <v>0</v>
      </c>
    </row>
    <row r="42" spans="1:31" s="77" customFormat="1" ht="16.5" customHeight="1" thickBot="1" thickTop="1">
      <c r="A42" s="295" t="s">
        <v>33</v>
      </c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7"/>
    </row>
    <row r="43" spans="1:31" ht="16.5" customHeight="1" thickTop="1">
      <c r="A43" s="39"/>
      <c r="B43" s="125"/>
      <c r="C43" s="38"/>
      <c r="D43" s="39"/>
      <c r="E43" s="40"/>
      <c r="F43" s="40"/>
      <c r="G43" s="41">
        <f>SUM(H43:N43)</f>
        <v>0</v>
      </c>
      <c r="H43" s="42"/>
      <c r="I43" s="43"/>
      <c r="J43" s="43"/>
      <c r="K43" s="43"/>
      <c r="L43" s="43"/>
      <c r="M43" s="43"/>
      <c r="N43" s="43"/>
      <c r="O43" s="42"/>
      <c r="P43" s="44"/>
      <c r="Q43" s="42"/>
      <c r="R43" s="44"/>
      <c r="S43" s="42"/>
      <c r="T43" s="60"/>
      <c r="U43" s="42"/>
      <c r="V43" s="44"/>
      <c r="W43" s="42"/>
      <c r="X43" s="44"/>
      <c r="Y43" s="42"/>
      <c r="Z43" s="44"/>
      <c r="AA43" s="126"/>
      <c r="AB43" s="110"/>
      <c r="AC43" s="110"/>
      <c r="AD43" s="110"/>
      <c r="AE43" s="110"/>
    </row>
    <row r="44" spans="1:31" ht="16.5" customHeight="1">
      <c r="A44" s="11"/>
      <c r="B44" s="12"/>
      <c r="C44" s="13"/>
      <c r="D44" s="11"/>
      <c r="E44" s="14"/>
      <c r="F44" s="14"/>
      <c r="G44" s="16">
        <f>SUM(H44:N44)</f>
        <v>0</v>
      </c>
      <c r="H44" s="17"/>
      <c r="I44" s="18"/>
      <c r="J44" s="18"/>
      <c r="K44" s="18"/>
      <c r="L44" s="18"/>
      <c r="M44" s="18"/>
      <c r="N44" s="18"/>
      <c r="O44" s="17"/>
      <c r="P44" s="20"/>
      <c r="Q44" s="17"/>
      <c r="R44" s="20"/>
      <c r="S44" s="17"/>
      <c r="T44" s="67"/>
      <c r="U44" s="17"/>
      <c r="V44" s="20"/>
      <c r="W44" s="17"/>
      <c r="X44" s="20"/>
      <c r="Y44" s="17"/>
      <c r="Z44" s="20"/>
      <c r="AA44" s="123"/>
      <c r="AB44" s="106"/>
      <c r="AC44" s="106"/>
      <c r="AD44" s="106"/>
      <c r="AE44" s="106"/>
    </row>
    <row r="45" spans="1:31" ht="16.5" customHeight="1">
      <c r="A45" s="11"/>
      <c r="B45" s="12"/>
      <c r="C45" s="13"/>
      <c r="D45" s="11"/>
      <c r="E45" s="14"/>
      <c r="F45" s="14"/>
      <c r="G45" s="16">
        <f>SUM(H45:N45)</f>
        <v>0</v>
      </c>
      <c r="H45" s="17"/>
      <c r="I45" s="18"/>
      <c r="J45" s="18"/>
      <c r="K45" s="18"/>
      <c r="L45" s="18"/>
      <c r="M45" s="18"/>
      <c r="N45" s="18"/>
      <c r="O45" s="17"/>
      <c r="P45" s="20"/>
      <c r="Q45" s="17"/>
      <c r="R45" s="20"/>
      <c r="S45" s="17"/>
      <c r="T45" s="67"/>
      <c r="U45" s="17"/>
      <c r="V45" s="20"/>
      <c r="W45" s="17"/>
      <c r="X45" s="20"/>
      <c r="Y45" s="17"/>
      <c r="Z45" s="20"/>
      <c r="AA45" s="123"/>
      <c r="AB45" s="106"/>
      <c r="AC45" s="106"/>
      <c r="AD45" s="106"/>
      <c r="AE45" s="106"/>
    </row>
    <row r="46" spans="1:31" ht="16.5" customHeight="1">
      <c r="A46" s="11"/>
      <c r="B46" s="12"/>
      <c r="C46" s="13"/>
      <c r="D46" s="11"/>
      <c r="E46" s="14"/>
      <c r="F46" s="14"/>
      <c r="G46" s="16">
        <f>SUM(H46:N46)</f>
        <v>0</v>
      </c>
      <c r="H46" s="17"/>
      <c r="I46" s="18"/>
      <c r="J46" s="18"/>
      <c r="K46" s="18"/>
      <c r="L46" s="18"/>
      <c r="M46" s="18"/>
      <c r="N46" s="18"/>
      <c r="O46" s="17"/>
      <c r="P46" s="20"/>
      <c r="Q46" s="17"/>
      <c r="R46" s="20"/>
      <c r="S46" s="17"/>
      <c r="T46" s="67"/>
      <c r="U46" s="17"/>
      <c r="V46" s="20"/>
      <c r="W46" s="17"/>
      <c r="X46" s="20"/>
      <c r="Y46" s="17"/>
      <c r="Z46" s="20"/>
      <c r="AA46" s="123"/>
      <c r="AB46" s="106"/>
      <c r="AC46" s="106"/>
      <c r="AD46" s="106"/>
      <c r="AE46" s="106"/>
    </row>
    <row r="47" spans="1:31" ht="16.5" customHeight="1" thickBot="1">
      <c r="A47" s="24"/>
      <c r="B47" s="22"/>
      <c r="C47" s="23"/>
      <c r="D47" s="24"/>
      <c r="E47" s="25"/>
      <c r="F47" s="25"/>
      <c r="G47" s="128">
        <f>SUM(H47:N47)</f>
        <v>0</v>
      </c>
      <c r="H47" s="27"/>
      <c r="I47" s="28"/>
      <c r="J47" s="28"/>
      <c r="K47" s="28"/>
      <c r="L47" s="28"/>
      <c r="M47" s="28"/>
      <c r="N47" s="28"/>
      <c r="O47" s="27"/>
      <c r="P47" s="29"/>
      <c r="Q47" s="27"/>
      <c r="R47" s="29"/>
      <c r="S47" s="27"/>
      <c r="T47" s="129"/>
      <c r="U47" s="27"/>
      <c r="V47" s="29"/>
      <c r="W47" s="27"/>
      <c r="X47" s="29"/>
      <c r="Y47" s="27"/>
      <c r="Z47" s="29"/>
      <c r="AA47" s="124"/>
      <c r="AB47" s="107"/>
      <c r="AC47" s="107"/>
      <c r="AD47" s="107"/>
      <c r="AE47" s="107"/>
    </row>
    <row r="48" spans="1:31" s="77" customFormat="1" ht="16.5" customHeight="1" thickBot="1" thickTop="1">
      <c r="A48" s="274" t="s">
        <v>11</v>
      </c>
      <c r="B48" s="275"/>
      <c r="C48" s="31"/>
      <c r="D48" s="32">
        <f>SUM(D43:D47)</f>
        <v>0</v>
      </c>
      <c r="E48" s="33"/>
      <c r="F48" s="33"/>
      <c r="G48" s="32">
        <f>SUM(G43:G47)</f>
        <v>0</v>
      </c>
      <c r="H48" s="34">
        <f aca="true" t="shared" si="7" ref="H48:AE48">SUM(H43:H47)</f>
        <v>0</v>
      </c>
      <c r="I48" s="35">
        <f t="shared" si="7"/>
        <v>0</v>
      </c>
      <c r="J48" s="35">
        <f t="shared" si="7"/>
        <v>0</v>
      </c>
      <c r="K48" s="35">
        <f t="shared" si="7"/>
        <v>0</v>
      </c>
      <c r="L48" s="35">
        <f t="shared" si="7"/>
        <v>0</v>
      </c>
      <c r="M48" s="35">
        <f t="shared" si="7"/>
        <v>0</v>
      </c>
      <c r="N48" s="35">
        <f t="shared" si="7"/>
        <v>0</v>
      </c>
      <c r="O48" s="34">
        <f t="shared" si="7"/>
        <v>0</v>
      </c>
      <c r="P48" s="36">
        <f t="shared" si="7"/>
        <v>0</v>
      </c>
      <c r="Q48" s="34">
        <f t="shared" si="7"/>
        <v>0</v>
      </c>
      <c r="R48" s="36">
        <f t="shared" si="7"/>
        <v>0</v>
      </c>
      <c r="S48" s="34">
        <f t="shared" si="7"/>
        <v>0</v>
      </c>
      <c r="T48" s="36">
        <f t="shared" si="7"/>
        <v>0</v>
      </c>
      <c r="U48" s="34">
        <f t="shared" si="7"/>
        <v>0</v>
      </c>
      <c r="V48" s="36">
        <f t="shared" si="7"/>
        <v>0</v>
      </c>
      <c r="W48" s="34">
        <f t="shared" si="7"/>
        <v>0</v>
      </c>
      <c r="X48" s="36">
        <f t="shared" si="7"/>
        <v>0</v>
      </c>
      <c r="Y48" s="34">
        <f t="shared" si="7"/>
        <v>0</v>
      </c>
      <c r="Z48" s="36">
        <f t="shared" si="7"/>
        <v>0</v>
      </c>
      <c r="AA48" s="36">
        <f t="shared" si="7"/>
        <v>0</v>
      </c>
      <c r="AB48" s="36">
        <f t="shared" si="7"/>
        <v>0</v>
      </c>
      <c r="AC48" s="36">
        <f t="shared" si="7"/>
        <v>0</v>
      </c>
      <c r="AD48" s="36">
        <f t="shared" si="7"/>
        <v>0</v>
      </c>
      <c r="AE48" s="36">
        <f t="shared" si="7"/>
        <v>0</v>
      </c>
    </row>
    <row r="49" spans="1:31" ht="16.5" customHeight="1" thickTop="1">
      <c r="A49" s="291" t="s">
        <v>37</v>
      </c>
      <c r="B49" s="292"/>
      <c r="C49" s="292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3"/>
    </row>
    <row r="50" spans="1:31" ht="16.5" customHeight="1" thickBot="1">
      <c r="A50" s="291" t="s">
        <v>35</v>
      </c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3"/>
    </row>
    <row r="51" spans="1:31" ht="16.5" customHeight="1" thickTop="1">
      <c r="A51" s="10"/>
      <c r="B51" s="89"/>
      <c r="C51" s="56"/>
      <c r="D51" s="10"/>
      <c r="E51" s="57"/>
      <c r="F51" s="57"/>
      <c r="G51" s="58">
        <f>SUM(H51:N51)</f>
        <v>0</v>
      </c>
      <c r="H51" s="61"/>
      <c r="I51" s="90"/>
      <c r="J51" s="90"/>
      <c r="K51" s="90"/>
      <c r="L51" s="90"/>
      <c r="M51" s="90"/>
      <c r="N51" s="90"/>
      <c r="O51" s="61"/>
      <c r="P51" s="59"/>
      <c r="Q51" s="61"/>
      <c r="R51" s="59"/>
      <c r="S51" s="61"/>
      <c r="T51" s="91"/>
      <c r="U51" s="61"/>
      <c r="V51" s="59"/>
      <c r="W51" s="61"/>
      <c r="X51" s="59"/>
      <c r="Y51" s="61"/>
      <c r="Z51" s="59"/>
      <c r="AA51" s="122"/>
      <c r="AB51" s="110"/>
      <c r="AC51" s="110"/>
      <c r="AD51" s="110"/>
      <c r="AE51" s="110"/>
    </row>
    <row r="52" spans="1:31" ht="16.5" customHeight="1">
      <c r="A52" s="11"/>
      <c r="B52" s="12"/>
      <c r="C52" s="13"/>
      <c r="D52" s="11"/>
      <c r="E52" s="14"/>
      <c r="F52" s="14"/>
      <c r="G52" s="16">
        <f>SUM(H52:N52)</f>
        <v>0</v>
      </c>
      <c r="H52" s="17"/>
      <c r="I52" s="18"/>
      <c r="J52" s="18"/>
      <c r="K52" s="18"/>
      <c r="L52" s="18"/>
      <c r="M52" s="18"/>
      <c r="N52" s="18"/>
      <c r="O52" s="17"/>
      <c r="P52" s="20"/>
      <c r="Q52" s="17"/>
      <c r="R52" s="20"/>
      <c r="S52" s="17"/>
      <c r="T52" s="67"/>
      <c r="U52" s="17"/>
      <c r="V52" s="20"/>
      <c r="W52" s="17"/>
      <c r="X52" s="20"/>
      <c r="Y52" s="17"/>
      <c r="Z52" s="20"/>
      <c r="AA52" s="123"/>
      <c r="AB52" s="106"/>
      <c r="AC52" s="106"/>
      <c r="AD52" s="106"/>
      <c r="AE52" s="106"/>
    </row>
    <row r="53" spans="1:31" ht="16.5" customHeight="1">
      <c r="A53" s="11"/>
      <c r="B53" s="12"/>
      <c r="C53" s="13"/>
      <c r="D53" s="11"/>
      <c r="E53" s="14"/>
      <c r="F53" s="14"/>
      <c r="G53" s="16">
        <f>SUM(H53:N53)</f>
        <v>0</v>
      </c>
      <c r="H53" s="17"/>
      <c r="I53" s="18"/>
      <c r="J53" s="18"/>
      <c r="K53" s="18"/>
      <c r="L53" s="18"/>
      <c r="M53" s="18"/>
      <c r="N53" s="18"/>
      <c r="O53" s="17"/>
      <c r="P53" s="20"/>
      <c r="Q53" s="17"/>
      <c r="R53" s="20"/>
      <c r="S53" s="17"/>
      <c r="T53" s="67"/>
      <c r="U53" s="17"/>
      <c r="V53" s="20"/>
      <c r="W53" s="17"/>
      <c r="X53" s="20"/>
      <c r="Y53" s="17"/>
      <c r="Z53" s="20"/>
      <c r="AA53" s="123"/>
      <c r="AB53" s="106"/>
      <c r="AC53" s="106"/>
      <c r="AD53" s="106"/>
      <c r="AE53" s="106"/>
    </row>
    <row r="54" spans="1:31" ht="16.5" customHeight="1">
      <c r="A54" s="11"/>
      <c r="B54" s="12"/>
      <c r="C54" s="13"/>
      <c r="D54" s="11"/>
      <c r="E54" s="14"/>
      <c r="F54" s="14"/>
      <c r="G54" s="16">
        <f>SUM(H54:N54)</f>
        <v>0</v>
      </c>
      <c r="H54" s="17"/>
      <c r="I54" s="18"/>
      <c r="J54" s="18"/>
      <c r="K54" s="18"/>
      <c r="L54" s="18"/>
      <c r="M54" s="18"/>
      <c r="N54" s="18"/>
      <c r="O54" s="17"/>
      <c r="P54" s="20"/>
      <c r="Q54" s="17"/>
      <c r="R54" s="20"/>
      <c r="S54" s="17"/>
      <c r="T54" s="67"/>
      <c r="U54" s="17"/>
      <c r="V54" s="20"/>
      <c r="W54" s="17"/>
      <c r="X54" s="20"/>
      <c r="Y54" s="17"/>
      <c r="Z54" s="20"/>
      <c r="AA54" s="123"/>
      <c r="AB54" s="106"/>
      <c r="AC54" s="106"/>
      <c r="AD54" s="106"/>
      <c r="AE54" s="106"/>
    </row>
    <row r="55" spans="1:31" ht="16.5" customHeight="1" thickBot="1">
      <c r="A55" s="46"/>
      <c r="B55" s="12"/>
      <c r="C55" s="13"/>
      <c r="D55" s="11"/>
      <c r="E55" s="14"/>
      <c r="F55" s="14"/>
      <c r="G55" s="16">
        <f>SUM(H55:N55)</f>
        <v>0</v>
      </c>
      <c r="H55" s="17"/>
      <c r="I55" s="18"/>
      <c r="J55" s="18"/>
      <c r="K55" s="18"/>
      <c r="L55" s="18"/>
      <c r="M55" s="18"/>
      <c r="N55" s="18"/>
      <c r="O55" s="17"/>
      <c r="P55" s="20"/>
      <c r="Q55" s="17"/>
      <c r="R55" s="20"/>
      <c r="S55" s="17"/>
      <c r="T55" s="67"/>
      <c r="U55" s="17"/>
      <c r="V55" s="20"/>
      <c r="W55" s="17"/>
      <c r="X55" s="20"/>
      <c r="Y55" s="17"/>
      <c r="Z55" s="20"/>
      <c r="AA55" s="124"/>
      <c r="AB55" s="107"/>
      <c r="AC55" s="107"/>
      <c r="AD55" s="107"/>
      <c r="AE55" s="107"/>
    </row>
    <row r="56" spans="1:31" s="77" customFormat="1" ht="16.5" customHeight="1" thickBot="1" thickTop="1">
      <c r="A56" s="294" t="s">
        <v>11</v>
      </c>
      <c r="B56" s="275"/>
      <c r="C56" s="31"/>
      <c r="D56" s="32">
        <f>SUM(D51:D55)</f>
        <v>0</v>
      </c>
      <c r="E56" s="33"/>
      <c r="F56" s="33"/>
      <c r="G56" s="32">
        <f>SUM(G51:G55)</f>
        <v>0</v>
      </c>
      <c r="H56" s="34">
        <f aca="true" t="shared" si="8" ref="H56:AE56">SUM(H51:H55)</f>
        <v>0</v>
      </c>
      <c r="I56" s="35">
        <f t="shared" si="8"/>
        <v>0</v>
      </c>
      <c r="J56" s="35">
        <f t="shared" si="8"/>
        <v>0</v>
      </c>
      <c r="K56" s="35">
        <f t="shared" si="8"/>
        <v>0</v>
      </c>
      <c r="L56" s="35">
        <f t="shared" si="8"/>
        <v>0</v>
      </c>
      <c r="M56" s="35">
        <f t="shared" si="8"/>
        <v>0</v>
      </c>
      <c r="N56" s="35">
        <f t="shared" si="8"/>
        <v>0</v>
      </c>
      <c r="O56" s="34">
        <f t="shared" si="8"/>
        <v>0</v>
      </c>
      <c r="P56" s="36">
        <f t="shared" si="8"/>
        <v>0</v>
      </c>
      <c r="Q56" s="34">
        <f t="shared" si="8"/>
        <v>0</v>
      </c>
      <c r="R56" s="36">
        <f t="shared" si="8"/>
        <v>0</v>
      </c>
      <c r="S56" s="34">
        <f t="shared" si="8"/>
        <v>0</v>
      </c>
      <c r="T56" s="36">
        <f t="shared" si="8"/>
        <v>0</v>
      </c>
      <c r="U56" s="34">
        <f t="shared" si="8"/>
        <v>0</v>
      </c>
      <c r="V56" s="36">
        <f t="shared" si="8"/>
        <v>0</v>
      </c>
      <c r="W56" s="34">
        <f t="shared" si="8"/>
        <v>0</v>
      </c>
      <c r="X56" s="36">
        <f t="shared" si="8"/>
        <v>0</v>
      </c>
      <c r="Y56" s="34">
        <f t="shared" si="8"/>
        <v>0</v>
      </c>
      <c r="Z56" s="36">
        <f t="shared" si="8"/>
        <v>0</v>
      </c>
      <c r="AA56" s="36">
        <f t="shared" si="8"/>
        <v>0</v>
      </c>
      <c r="AB56" s="36">
        <f t="shared" si="8"/>
        <v>0</v>
      </c>
      <c r="AC56" s="36">
        <f t="shared" si="8"/>
        <v>0</v>
      </c>
      <c r="AD56" s="36">
        <f t="shared" si="8"/>
        <v>0</v>
      </c>
      <c r="AE56" s="36">
        <f t="shared" si="8"/>
        <v>0</v>
      </c>
    </row>
    <row r="57" spans="1:31" ht="16.5" customHeight="1" thickBot="1" thickTop="1">
      <c r="A57" s="295" t="s">
        <v>36</v>
      </c>
      <c r="B57" s="296"/>
      <c r="C57" s="296"/>
      <c r="D57" s="296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  <c r="Q57" s="296"/>
      <c r="R57" s="296"/>
      <c r="S57" s="296"/>
      <c r="T57" s="296"/>
      <c r="U57" s="296"/>
      <c r="V57" s="296"/>
      <c r="W57" s="296"/>
      <c r="X57" s="296"/>
      <c r="Y57" s="296"/>
      <c r="Z57" s="296"/>
      <c r="AA57" s="296"/>
      <c r="AB57" s="296"/>
      <c r="AC57" s="296"/>
      <c r="AD57" s="296"/>
      <c r="AE57" s="297"/>
    </row>
    <row r="58" spans="1:31" ht="16.5" customHeight="1" thickTop="1">
      <c r="A58" s="10"/>
      <c r="B58" s="89"/>
      <c r="C58" s="56"/>
      <c r="D58" s="10"/>
      <c r="E58" s="57"/>
      <c r="F58" s="57"/>
      <c r="G58" s="58">
        <f>SUM(H58:N58)</f>
        <v>0</v>
      </c>
      <c r="H58" s="61"/>
      <c r="I58" s="90"/>
      <c r="J58" s="90"/>
      <c r="K58" s="90"/>
      <c r="L58" s="90"/>
      <c r="M58" s="90"/>
      <c r="N58" s="90"/>
      <c r="O58" s="61"/>
      <c r="P58" s="59"/>
      <c r="Q58" s="61"/>
      <c r="R58" s="59"/>
      <c r="S58" s="61"/>
      <c r="T58" s="91"/>
      <c r="U58" s="61"/>
      <c r="V58" s="59"/>
      <c r="W58" s="61"/>
      <c r="X58" s="59"/>
      <c r="Y58" s="61"/>
      <c r="Z58" s="59"/>
      <c r="AA58" s="122"/>
      <c r="AB58" s="110"/>
      <c r="AC58" s="110"/>
      <c r="AD58" s="110"/>
      <c r="AE58" s="110"/>
    </row>
    <row r="59" spans="1:31" ht="16.5" customHeight="1">
      <c r="A59" s="11"/>
      <c r="B59" s="12"/>
      <c r="C59" s="13"/>
      <c r="D59" s="11"/>
      <c r="E59" s="14"/>
      <c r="F59" s="14"/>
      <c r="G59" s="16">
        <f>SUM(H59:N59)</f>
        <v>0</v>
      </c>
      <c r="H59" s="17"/>
      <c r="I59" s="102"/>
      <c r="J59" s="102"/>
      <c r="K59" s="102"/>
      <c r="L59" s="102"/>
      <c r="M59" s="102"/>
      <c r="N59" s="102"/>
      <c r="O59" s="17"/>
      <c r="P59" s="20"/>
      <c r="Q59" s="17"/>
      <c r="R59" s="20"/>
      <c r="S59" s="17"/>
      <c r="T59" s="67"/>
      <c r="U59" s="17"/>
      <c r="V59" s="20"/>
      <c r="W59" s="17"/>
      <c r="X59" s="20"/>
      <c r="Y59" s="17"/>
      <c r="Z59" s="20"/>
      <c r="AA59" s="123"/>
      <c r="AB59" s="106"/>
      <c r="AC59" s="106"/>
      <c r="AD59" s="106"/>
      <c r="AE59" s="106"/>
    </row>
    <row r="60" spans="1:31" ht="16.5" customHeight="1">
      <c r="A60" s="11"/>
      <c r="B60" s="12"/>
      <c r="C60" s="13"/>
      <c r="D60" s="11"/>
      <c r="E60" s="14"/>
      <c r="F60" s="14"/>
      <c r="G60" s="16">
        <f>SUM(H60:N60)</f>
        <v>0</v>
      </c>
      <c r="H60" s="17"/>
      <c r="I60" s="102"/>
      <c r="J60" s="102"/>
      <c r="K60" s="102"/>
      <c r="L60" s="102"/>
      <c r="M60" s="102"/>
      <c r="N60" s="102"/>
      <c r="O60" s="17"/>
      <c r="P60" s="20"/>
      <c r="Q60" s="17"/>
      <c r="R60" s="20"/>
      <c r="S60" s="17"/>
      <c r="T60" s="67"/>
      <c r="U60" s="17"/>
      <c r="V60" s="20"/>
      <c r="W60" s="17"/>
      <c r="X60" s="20"/>
      <c r="Y60" s="17"/>
      <c r="Z60" s="20"/>
      <c r="AA60" s="123"/>
      <c r="AB60" s="106"/>
      <c r="AC60" s="106"/>
      <c r="AD60" s="106"/>
      <c r="AE60" s="106"/>
    </row>
    <row r="61" spans="1:31" ht="16.5" customHeight="1">
      <c r="A61" s="11"/>
      <c r="B61" s="12"/>
      <c r="C61" s="13"/>
      <c r="D61" s="11"/>
      <c r="E61" s="14"/>
      <c r="F61" s="14"/>
      <c r="G61" s="16">
        <f>SUM(H61:N61)</f>
        <v>0</v>
      </c>
      <c r="H61" s="17"/>
      <c r="I61" s="102"/>
      <c r="J61" s="102"/>
      <c r="K61" s="102"/>
      <c r="L61" s="102"/>
      <c r="M61" s="102"/>
      <c r="N61" s="102"/>
      <c r="O61" s="17"/>
      <c r="P61" s="20"/>
      <c r="Q61" s="17"/>
      <c r="R61" s="20"/>
      <c r="S61" s="17"/>
      <c r="T61" s="67"/>
      <c r="U61" s="17"/>
      <c r="V61" s="20"/>
      <c r="W61" s="17"/>
      <c r="X61" s="20"/>
      <c r="Y61" s="17"/>
      <c r="Z61" s="20"/>
      <c r="AA61" s="123"/>
      <c r="AB61" s="106"/>
      <c r="AC61" s="106"/>
      <c r="AD61" s="106"/>
      <c r="AE61" s="106"/>
    </row>
    <row r="62" spans="1:31" ht="16.5" customHeight="1" thickBot="1">
      <c r="A62" s="46"/>
      <c r="B62" s="12"/>
      <c r="C62" s="13"/>
      <c r="D62" s="11"/>
      <c r="E62" s="14"/>
      <c r="F62" s="14"/>
      <c r="G62" s="16">
        <f>SUM(H62:N62)</f>
        <v>0</v>
      </c>
      <c r="H62" s="17"/>
      <c r="I62" s="102"/>
      <c r="J62" s="102"/>
      <c r="K62" s="102"/>
      <c r="L62" s="102"/>
      <c r="M62" s="102"/>
      <c r="N62" s="102"/>
      <c r="O62" s="17"/>
      <c r="P62" s="20"/>
      <c r="Q62" s="17"/>
      <c r="R62" s="20"/>
      <c r="S62" s="17"/>
      <c r="T62" s="67"/>
      <c r="U62" s="17"/>
      <c r="V62" s="20"/>
      <c r="W62" s="17"/>
      <c r="X62" s="20"/>
      <c r="Y62" s="17"/>
      <c r="Z62" s="20"/>
      <c r="AA62" s="124"/>
      <c r="AB62" s="107"/>
      <c r="AC62" s="107"/>
      <c r="AD62" s="107"/>
      <c r="AE62" s="107"/>
    </row>
    <row r="63" spans="1:31" s="77" customFormat="1" ht="16.5" customHeight="1" thickBot="1" thickTop="1">
      <c r="A63" s="294" t="s">
        <v>11</v>
      </c>
      <c r="B63" s="275"/>
      <c r="C63" s="31"/>
      <c r="D63" s="32">
        <f>SUM(D58:D62)</f>
        <v>0</v>
      </c>
      <c r="E63" s="33"/>
      <c r="F63" s="33"/>
      <c r="G63" s="32">
        <f>SUM(G58:G62)</f>
        <v>0</v>
      </c>
      <c r="H63" s="34">
        <f aca="true" t="shared" si="9" ref="H63:AE63">SUM(H58:H62)</f>
        <v>0</v>
      </c>
      <c r="I63" s="35">
        <f t="shared" si="9"/>
        <v>0</v>
      </c>
      <c r="J63" s="35">
        <f t="shared" si="9"/>
        <v>0</v>
      </c>
      <c r="K63" s="35">
        <f t="shared" si="9"/>
        <v>0</v>
      </c>
      <c r="L63" s="35">
        <f t="shared" si="9"/>
        <v>0</v>
      </c>
      <c r="M63" s="35">
        <f t="shared" si="9"/>
        <v>0</v>
      </c>
      <c r="N63" s="35">
        <f t="shared" si="9"/>
        <v>0</v>
      </c>
      <c r="O63" s="34">
        <f t="shared" si="9"/>
        <v>0</v>
      </c>
      <c r="P63" s="36">
        <f t="shared" si="9"/>
        <v>0</v>
      </c>
      <c r="Q63" s="34">
        <f t="shared" si="9"/>
        <v>0</v>
      </c>
      <c r="R63" s="36">
        <f t="shared" si="9"/>
        <v>0</v>
      </c>
      <c r="S63" s="34">
        <f t="shared" si="9"/>
        <v>0</v>
      </c>
      <c r="T63" s="36">
        <f t="shared" si="9"/>
        <v>0</v>
      </c>
      <c r="U63" s="34">
        <f t="shared" si="9"/>
        <v>0</v>
      </c>
      <c r="V63" s="36">
        <f t="shared" si="9"/>
        <v>0</v>
      </c>
      <c r="W63" s="34">
        <f t="shared" si="9"/>
        <v>0</v>
      </c>
      <c r="X63" s="36">
        <f t="shared" si="9"/>
        <v>0</v>
      </c>
      <c r="Y63" s="34">
        <f t="shared" si="9"/>
        <v>0</v>
      </c>
      <c r="Z63" s="36">
        <f t="shared" si="9"/>
        <v>0</v>
      </c>
      <c r="AA63" s="36">
        <f t="shared" si="9"/>
        <v>0</v>
      </c>
      <c r="AB63" s="36">
        <f t="shared" si="9"/>
        <v>0</v>
      </c>
      <c r="AC63" s="36">
        <f t="shared" si="9"/>
        <v>0</v>
      </c>
      <c r="AD63" s="36">
        <f t="shared" si="9"/>
        <v>0</v>
      </c>
      <c r="AE63" s="36">
        <f t="shared" si="9"/>
        <v>0</v>
      </c>
    </row>
    <row r="64" spans="1:31" ht="16.5" customHeight="1" thickTop="1">
      <c r="A64" s="321" t="s">
        <v>38</v>
      </c>
      <c r="B64" s="322"/>
      <c r="C64" s="322"/>
      <c r="D64" s="322"/>
      <c r="E64" s="322"/>
      <c r="F64" s="322"/>
      <c r="G64" s="322"/>
      <c r="H64" s="322"/>
      <c r="I64" s="322"/>
      <c r="J64" s="322"/>
      <c r="K64" s="322"/>
      <c r="L64" s="322"/>
      <c r="M64" s="322"/>
      <c r="N64" s="322"/>
      <c r="O64" s="322"/>
      <c r="P64" s="322"/>
      <c r="Q64" s="322"/>
      <c r="R64" s="322"/>
      <c r="S64" s="322"/>
      <c r="T64" s="322"/>
      <c r="U64" s="322"/>
      <c r="V64" s="322"/>
      <c r="W64" s="322"/>
      <c r="X64" s="322"/>
      <c r="Y64" s="322"/>
      <c r="Z64" s="322"/>
      <c r="AA64" s="322"/>
      <c r="AB64" s="322"/>
      <c r="AC64" s="322"/>
      <c r="AD64" s="322"/>
      <c r="AE64" s="323"/>
    </row>
    <row r="65" spans="1:31" ht="16.5" customHeight="1" thickBot="1">
      <c r="A65" s="324" t="s">
        <v>35</v>
      </c>
      <c r="B65" s="325"/>
      <c r="C65" s="325"/>
      <c r="D65" s="325"/>
      <c r="E65" s="325"/>
      <c r="F65" s="325"/>
      <c r="G65" s="325"/>
      <c r="H65" s="325"/>
      <c r="I65" s="325"/>
      <c r="J65" s="325"/>
      <c r="K65" s="325"/>
      <c r="L65" s="325"/>
      <c r="M65" s="325"/>
      <c r="N65" s="325"/>
      <c r="O65" s="325"/>
      <c r="P65" s="325"/>
      <c r="Q65" s="325"/>
      <c r="R65" s="325"/>
      <c r="S65" s="325"/>
      <c r="T65" s="325"/>
      <c r="U65" s="325"/>
      <c r="V65" s="325"/>
      <c r="W65" s="325"/>
      <c r="X65" s="325"/>
      <c r="Y65" s="325"/>
      <c r="Z65" s="325"/>
      <c r="AA65" s="325"/>
      <c r="AB65" s="325"/>
      <c r="AC65" s="325"/>
      <c r="AD65" s="325"/>
      <c r="AE65" s="326"/>
    </row>
    <row r="66" spans="1:31" ht="16.5" customHeight="1" thickTop="1">
      <c r="A66" s="39"/>
      <c r="B66" s="125"/>
      <c r="C66" s="38"/>
      <c r="D66" s="39"/>
      <c r="E66" s="40"/>
      <c r="F66" s="40"/>
      <c r="G66" s="41">
        <f>SUM(H66:N66)</f>
        <v>0</v>
      </c>
      <c r="H66" s="42"/>
      <c r="I66" s="43"/>
      <c r="J66" s="43"/>
      <c r="K66" s="43"/>
      <c r="L66" s="43"/>
      <c r="M66" s="43"/>
      <c r="N66" s="43"/>
      <c r="O66" s="42"/>
      <c r="P66" s="44"/>
      <c r="Q66" s="42"/>
      <c r="R66" s="44"/>
      <c r="S66" s="42"/>
      <c r="T66" s="60"/>
      <c r="U66" s="42"/>
      <c r="V66" s="44"/>
      <c r="W66" s="42"/>
      <c r="X66" s="44"/>
      <c r="Y66" s="42"/>
      <c r="Z66" s="44"/>
      <c r="AA66" s="126"/>
      <c r="AB66" s="110"/>
      <c r="AC66" s="110"/>
      <c r="AD66" s="110"/>
      <c r="AE66" s="110"/>
    </row>
    <row r="67" spans="1:31" ht="16.5" customHeight="1">
      <c r="A67" s="11"/>
      <c r="B67" s="12"/>
      <c r="C67" s="13"/>
      <c r="D67" s="11"/>
      <c r="E67" s="14"/>
      <c r="F67" s="14"/>
      <c r="G67" s="16">
        <f>SUM(H67:N67)</f>
        <v>0</v>
      </c>
      <c r="H67" s="17"/>
      <c r="I67" s="18"/>
      <c r="J67" s="18"/>
      <c r="K67" s="18"/>
      <c r="L67" s="18"/>
      <c r="M67" s="18"/>
      <c r="N67" s="18"/>
      <c r="O67" s="17"/>
      <c r="P67" s="20"/>
      <c r="Q67" s="17"/>
      <c r="R67" s="20"/>
      <c r="S67" s="17"/>
      <c r="T67" s="67"/>
      <c r="U67" s="17"/>
      <c r="V67" s="20"/>
      <c r="W67" s="17"/>
      <c r="X67" s="20"/>
      <c r="Y67" s="17"/>
      <c r="Z67" s="20"/>
      <c r="AA67" s="123"/>
      <c r="AB67" s="106"/>
      <c r="AC67" s="106"/>
      <c r="AD67" s="106"/>
      <c r="AE67" s="106"/>
    </row>
    <row r="68" spans="1:31" ht="16.5" customHeight="1">
      <c r="A68" s="11"/>
      <c r="B68" s="12"/>
      <c r="C68" s="13"/>
      <c r="D68" s="11"/>
      <c r="E68" s="14"/>
      <c r="F68" s="14"/>
      <c r="G68" s="16">
        <f>SUM(H68:N68)</f>
        <v>0</v>
      </c>
      <c r="H68" s="17"/>
      <c r="I68" s="18"/>
      <c r="J68" s="18"/>
      <c r="K68" s="18"/>
      <c r="L68" s="18"/>
      <c r="M68" s="18"/>
      <c r="N68" s="18"/>
      <c r="O68" s="17"/>
      <c r="P68" s="20"/>
      <c r="Q68" s="17"/>
      <c r="R68" s="20"/>
      <c r="S68" s="17"/>
      <c r="T68" s="67"/>
      <c r="U68" s="17"/>
      <c r="V68" s="20"/>
      <c r="W68" s="17"/>
      <c r="X68" s="20"/>
      <c r="Y68" s="17"/>
      <c r="Z68" s="20"/>
      <c r="AA68" s="123"/>
      <c r="AB68" s="106"/>
      <c r="AC68" s="106"/>
      <c r="AD68" s="106"/>
      <c r="AE68" s="106"/>
    </row>
    <row r="69" spans="1:31" ht="16.5" customHeight="1">
      <c r="A69" s="11"/>
      <c r="B69" s="12"/>
      <c r="C69" s="13"/>
      <c r="D69" s="11"/>
      <c r="E69" s="14"/>
      <c r="F69" s="14"/>
      <c r="G69" s="16">
        <f>SUM(H69:N69)</f>
        <v>0</v>
      </c>
      <c r="H69" s="17"/>
      <c r="I69" s="18"/>
      <c r="J69" s="18"/>
      <c r="K69" s="18"/>
      <c r="L69" s="18"/>
      <c r="M69" s="18"/>
      <c r="N69" s="18"/>
      <c r="O69" s="17"/>
      <c r="P69" s="20"/>
      <c r="Q69" s="17"/>
      <c r="R69" s="20"/>
      <c r="S69" s="17"/>
      <c r="T69" s="67"/>
      <c r="U69" s="17"/>
      <c r="V69" s="20"/>
      <c r="W69" s="17"/>
      <c r="X69" s="20"/>
      <c r="Y69" s="17"/>
      <c r="Z69" s="20"/>
      <c r="AA69" s="123"/>
      <c r="AB69" s="106"/>
      <c r="AC69" s="106"/>
      <c r="AD69" s="106"/>
      <c r="AE69" s="106"/>
    </row>
    <row r="70" spans="1:31" ht="16.5" customHeight="1" thickBot="1">
      <c r="A70" s="46"/>
      <c r="B70" s="12"/>
      <c r="C70" s="13"/>
      <c r="D70" s="11"/>
      <c r="E70" s="14"/>
      <c r="F70" s="14"/>
      <c r="G70" s="16">
        <f>SUM(H70:N70)</f>
        <v>0</v>
      </c>
      <c r="H70" s="17"/>
      <c r="I70" s="18"/>
      <c r="J70" s="18"/>
      <c r="K70" s="18"/>
      <c r="L70" s="18"/>
      <c r="M70" s="18"/>
      <c r="N70" s="18"/>
      <c r="O70" s="17"/>
      <c r="P70" s="20"/>
      <c r="Q70" s="17"/>
      <c r="R70" s="20"/>
      <c r="S70" s="17"/>
      <c r="T70" s="67"/>
      <c r="U70" s="17"/>
      <c r="V70" s="20"/>
      <c r="W70" s="17"/>
      <c r="X70" s="20"/>
      <c r="Y70" s="17"/>
      <c r="Z70" s="20"/>
      <c r="AA70" s="124"/>
      <c r="AB70" s="107"/>
      <c r="AC70" s="107"/>
      <c r="AD70" s="107"/>
      <c r="AE70" s="107"/>
    </row>
    <row r="71" spans="1:31" s="77" customFormat="1" ht="16.5" customHeight="1" thickBot="1" thickTop="1">
      <c r="A71" s="294" t="s">
        <v>11</v>
      </c>
      <c r="B71" s="275"/>
      <c r="C71" s="31"/>
      <c r="D71" s="32">
        <f>SUM(D66:D70)</f>
        <v>0</v>
      </c>
      <c r="E71" s="33"/>
      <c r="F71" s="33"/>
      <c r="G71" s="32">
        <f>SUM(G66:G70)</f>
        <v>0</v>
      </c>
      <c r="H71" s="34">
        <f aca="true" t="shared" si="10" ref="H71:AE71">SUM(H66:H70)</f>
        <v>0</v>
      </c>
      <c r="I71" s="35">
        <f t="shared" si="10"/>
        <v>0</v>
      </c>
      <c r="J71" s="35">
        <f t="shared" si="10"/>
        <v>0</v>
      </c>
      <c r="K71" s="35">
        <f t="shared" si="10"/>
        <v>0</v>
      </c>
      <c r="L71" s="35">
        <f t="shared" si="10"/>
        <v>0</v>
      </c>
      <c r="M71" s="35">
        <f t="shared" si="10"/>
        <v>0</v>
      </c>
      <c r="N71" s="35">
        <f t="shared" si="10"/>
        <v>0</v>
      </c>
      <c r="O71" s="34">
        <f t="shared" si="10"/>
        <v>0</v>
      </c>
      <c r="P71" s="36">
        <f t="shared" si="10"/>
        <v>0</v>
      </c>
      <c r="Q71" s="34">
        <f t="shared" si="10"/>
        <v>0</v>
      </c>
      <c r="R71" s="36">
        <f t="shared" si="10"/>
        <v>0</v>
      </c>
      <c r="S71" s="34">
        <f t="shared" si="10"/>
        <v>0</v>
      </c>
      <c r="T71" s="36">
        <f t="shared" si="10"/>
        <v>0</v>
      </c>
      <c r="U71" s="34">
        <f t="shared" si="10"/>
        <v>0</v>
      </c>
      <c r="V71" s="36">
        <f t="shared" si="10"/>
        <v>0</v>
      </c>
      <c r="W71" s="34">
        <f t="shared" si="10"/>
        <v>0</v>
      </c>
      <c r="X71" s="36">
        <f t="shared" si="10"/>
        <v>0</v>
      </c>
      <c r="Y71" s="34">
        <f t="shared" si="10"/>
        <v>0</v>
      </c>
      <c r="Z71" s="36">
        <f t="shared" si="10"/>
        <v>0</v>
      </c>
      <c r="AA71" s="36">
        <f t="shared" si="10"/>
        <v>0</v>
      </c>
      <c r="AB71" s="36">
        <f t="shared" si="10"/>
        <v>0</v>
      </c>
      <c r="AC71" s="36">
        <f t="shared" si="10"/>
        <v>0</v>
      </c>
      <c r="AD71" s="36">
        <f t="shared" si="10"/>
        <v>0</v>
      </c>
      <c r="AE71" s="36">
        <f t="shared" si="10"/>
        <v>0</v>
      </c>
    </row>
    <row r="72" spans="1:31" ht="16.5" customHeight="1" thickBot="1" thickTop="1">
      <c r="A72" s="295" t="s">
        <v>39</v>
      </c>
      <c r="B72" s="296"/>
      <c r="C72" s="296"/>
      <c r="D72" s="296"/>
      <c r="E72" s="296"/>
      <c r="F72" s="296"/>
      <c r="G72" s="296"/>
      <c r="H72" s="296"/>
      <c r="I72" s="296"/>
      <c r="J72" s="296"/>
      <c r="K72" s="296"/>
      <c r="L72" s="296"/>
      <c r="M72" s="296"/>
      <c r="N72" s="296"/>
      <c r="O72" s="296"/>
      <c r="P72" s="296"/>
      <c r="Q72" s="296"/>
      <c r="R72" s="296"/>
      <c r="S72" s="296"/>
      <c r="T72" s="296"/>
      <c r="U72" s="296"/>
      <c r="V72" s="296"/>
      <c r="W72" s="296"/>
      <c r="X72" s="296"/>
      <c r="Y72" s="296"/>
      <c r="Z72" s="296"/>
      <c r="AA72" s="296"/>
      <c r="AB72" s="296"/>
      <c r="AC72" s="296"/>
      <c r="AD72" s="296"/>
      <c r="AE72" s="297"/>
    </row>
    <row r="73" spans="1:31" ht="16.5" customHeight="1" thickTop="1">
      <c r="A73" s="39"/>
      <c r="B73" s="125"/>
      <c r="C73" s="38"/>
      <c r="D73" s="39"/>
      <c r="E73" s="40"/>
      <c r="F73" s="40"/>
      <c r="G73" s="41">
        <f>SUM(H73:N73)</f>
        <v>0</v>
      </c>
      <c r="H73" s="42"/>
      <c r="I73" s="43"/>
      <c r="J73" s="43"/>
      <c r="K73" s="43"/>
      <c r="L73" s="43"/>
      <c r="M73" s="43"/>
      <c r="N73" s="43"/>
      <c r="O73" s="42"/>
      <c r="P73" s="44"/>
      <c r="Q73" s="42"/>
      <c r="R73" s="44"/>
      <c r="S73" s="42"/>
      <c r="T73" s="60"/>
      <c r="U73" s="42"/>
      <c r="V73" s="44"/>
      <c r="W73" s="42"/>
      <c r="X73" s="44"/>
      <c r="Y73" s="42"/>
      <c r="Z73" s="44"/>
      <c r="AA73" s="126"/>
      <c r="AB73" s="110"/>
      <c r="AC73" s="110"/>
      <c r="AD73" s="110"/>
      <c r="AE73" s="110"/>
    </row>
    <row r="74" spans="1:31" ht="16.5" customHeight="1">
      <c r="A74" s="11"/>
      <c r="B74" s="12"/>
      <c r="C74" s="13"/>
      <c r="D74" s="11"/>
      <c r="E74" s="14"/>
      <c r="F74" s="14"/>
      <c r="G74" s="16">
        <f>SUM(H74:N74)</f>
        <v>0</v>
      </c>
      <c r="H74" s="17"/>
      <c r="I74" s="18"/>
      <c r="J74" s="18"/>
      <c r="K74" s="18"/>
      <c r="L74" s="18"/>
      <c r="M74" s="18"/>
      <c r="N74" s="18"/>
      <c r="O74" s="17"/>
      <c r="P74" s="20"/>
      <c r="Q74" s="17"/>
      <c r="R74" s="20"/>
      <c r="S74" s="17"/>
      <c r="T74" s="67"/>
      <c r="U74" s="17"/>
      <c r="V74" s="20"/>
      <c r="W74" s="17"/>
      <c r="X74" s="20"/>
      <c r="Y74" s="17"/>
      <c r="Z74" s="20"/>
      <c r="AA74" s="123"/>
      <c r="AB74" s="106"/>
      <c r="AC74" s="106"/>
      <c r="AD74" s="106"/>
      <c r="AE74" s="106"/>
    </row>
    <row r="75" spans="1:31" ht="16.5" customHeight="1">
      <c r="A75" s="11"/>
      <c r="B75" s="12"/>
      <c r="C75" s="13"/>
      <c r="D75" s="11"/>
      <c r="E75" s="14"/>
      <c r="F75" s="14"/>
      <c r="G75" s="16">
        <f>SUM(H75:N75)</f>
        <v>0</v>
      </c>
      <c r="H75" s="17"/>
      <c r="I75" s="18"/>
      <c r="J75" s="18"/>
      <c r="K75" s="18"/>
      <c r="L75" s="18"/>
      <c r="M75" s="18"/>
      <c r="N75" s="18"/>
      <c r="O75" s="17"/>
      <c r="P75" s="20"/>
      <c r="Q75" s="17"/>
      <c r="R75" s="20"/>
      <c r="S75" s="17"/>
      <c r="T75" s="67"/>
      <c r="U75" s="17"/>
      <c r="V75" s="20"/>
      <c r="W75" s="17"/>
      <c r="X75" s="20"/>
      <c r="Y75" s="17"/>
      <c r="Z75" s="20"/>
      <c r="AA75" s="123"/>
      <c r="AB75" s="106"/>
      <c r="AC75" s="106"/>
      <c r="AD75" s="106"/>
      <c r="AE75" s="106"/>
    </row>
    <row r="76" spans="1:31" ht="16.5" customHeight="1">
      <c r="A76" s="11"/>
      <c r="B76" s="12"/>
      <c r="C76" s="13"/>
      <c r="D76" s="11"/>
      <c r="E76" s="14"/>
      <c r="F76" s="14"/>
      <c r="G76" s="16">
        <f>SUM(H76:N76)</f>
        <v>0</v>
      </c>
      <c r="H76" s="17"/>
      <c r="I76" s="18"/>
      <c r="J76" s="18"/>
      <c r="K76" s="18"/>
      <c r="L76" s="18"/>
      <c r="M76" s="18"/>
      <c r="N76" s="18"/>
      <c r="O76" s="17"/>
      <c r="P76" s="20"/>
      <c r="Q76" s="17"/>
      <c r="R76" s="20"/>
      <c r="S76" s="17"/>
      <c r="T76" s="67"/>
      <c r="U76" s="17"/>
      <c r="V76" s="20"/>
      <c r="W76" s="17"/>
      <c r="X76" s="20"/>
      <c r="Y76" s="17"/>
      <c r="Z76" s="20"/>
      <c r="AA76" s="123"/>
      <c r="AB76" s="106"/>
      <c r="AC76" s="106"/>
      <c r="AD76" s="106"/>
      <c r="AE76" s="106"/>
    </row>
    <row r="77" spans="1:31" ht="16.5" customHeight="1" thickBot="1">
      <c r="A77" s="46"/>
      <c r="B77" s="12"/>
      <c r="C77" s="13"/>
      <c r="D77" s="11"/>
      <c r="E77" s="14"/>
      <c r="F77" s="14"/>
      <c r="G77" s="16">
        <f>SUM(H77:N77)</f>
        <v>0</v>
      </c>
      <c r="H77" s="17"/>
      <c r="I77" s="18"/>
      <c r="J77" s="18"/>
      <c r="K77" s="18"/>
      <c r="L77" s="18"/>
      <c r="M77" s="18"/>
      <c r="N77" s="18"/>
      <c r="O77" s="17"/>
      <c r="P77" s="20"/>
      <c r="Q77" s="17"/>
      <c r="R77" s="20"/>
      <c r="S77" s="17"/>
      <c r="T77" s="67"/>
      <c r="U77" s="17"/>
      <c r="V77" s="20"/>
      <c r="W77" s="17"/>
      <c r="X77" s="20"/>
      <c r="Y77" s="17"/>
      <c r="Z77" s="29"/>
      <c r="AA77" s="124"/>
      <c r="AB77" s="107"/>
      <c r="AC77" s="107"/>
      <c r="AD77" s="107"/>
      <c r="AE77" s="107"/>
    </row>
    <row r="78" spans="1:31" s="77" customFormat="1" ht="16.5" customHeight="1" thickBot="1" thickTop="1">
      <c r="A78" s="287" t="s">
        <v>11</v>
      </c>
      <c r="B78" s="288"/>
      <c r="C78" s="81"/>
      <c r="D78" s="82">
        <f>SUM(D73:D77)</f>
        <v>0</v>
      </c>
      <c r="E78" s="83"/>
      <c r="F78" s="83"/>
      <c r="G78" s="82">
        <f>SUM(G73:G77)</f>
        <v>0</v>
      </c>
      <c r="H78" s="84">
        <f aca="true" t="shared" si="11" ref="H78:Y78">SUM(H73:H77)</f>
        <v>0</v>
      </c>
      <c r="I78" s="85">
        <f t="shared" si="11"/>
        <v>0</v>
      </c>
      <c r="J78" s="85">
        <f t="shared" si="11"/>
        <v>0</v>
      </c>
      <c r="K78" s="85">
        <f t="shared" si="11"/>
        <v>0</v>
      </c>
      <c r="L78" s="85">
        <f t="shared" si="11"/>
        <v>0</v>
      </c>
      <c r="M78" s="85">
        <f t="shared" si="11"/>
        <v>0</v>
      </c>
      <c r="N78" s="85">
        <f t="shared" si="11"/>
        <v>0</v>
      </c>
      <c r="O78" s="84">
        <f t="shared" si="11"/>
        <v>0</v>
      </c>
      <c r="P78" s="86">
        <f t="shared" si="11"/>
        <v>0</v>
      </c>
      <c r="Q78" s="84">
        <f t="shared" si="11"/>
        <v>0</v>
      </c>
      <c r="R78" s="86">
        <f t="shared" si="11"/>
        <v>0</v>
      </c>
      <c r="S78" s="84">
        <f t="shared" si="11"/>
        <v>0</v>
      </c>
      <c r="T78" s="86">
        <f t="shared" si="11"/>
        <v>0</v>
      </c>
      <c r="U78" s="84">
        <f t="shared" si="11"/>
        <v>0</v>
      </c>
      <c r="V78" s="86">
        <f t="shared" si="11"/>
        <v>0</v>
      </c>
      <c r="W78" s="84">
        <f t="shared" si="11"/>
        <v>0</v>
      </c>
      <c r="X78" s="86">
        <f t="shared" si="11"/>
        <v>0</v>
      </c>
      <c r="Y78" s="84">
        <f t="shared" si="11"/>
        <v>0</v>
      </c>
      <c r="Z78" s="70"/>
      <c r="AA78" s="144"/>
      <c r="AB78" s="145"/>
      <c r="AC78" s="145"/>
      <c r="AD78" s="145"/>
      <c r="AE78" s="145"/>
    </row>
    <row r="79" spans="1:31" ht="16.5" customHeight="1" thickTop="1">
      <c r="A79" s="321" t="s">
        <v>41</v>
      </c>
      <c r="B79" s="322"/>
      <c r="C79" s="322"/>
      <c r="D79" s="322"/>
      <c r="E79" s="322"/>
      <c r="F79" s="322"/>
      <c r="G79" s="322"/>
      <c r="H79" s="322"/>
      <c r="I79" s="322"/>
      <c r="J79" s="322"/>
      <c r="K79" s="322"/>
      <c r="L79" s="322"/>
      <c r="M79" s="322"/>
      <c r="N79" s="322"/>
      <c r="O79" s="322"/>
      <c r="P79" s="322"/>
      <c r="Q79" s="322"/>
      <c r="R79" s="322"/>
      <c r="S79" s="322"/>
      <c r="T79" s="322"/>
      <c r="U79" s="322"/>
      <c r="V79" s="322"/>
      <c r="W79" s="322"/>
      <c r="X79" s="322"/>
      <c r="Y79" s="322"/>
      <c r="Z79" s="322"/>
      <c r="AA79" s="322"/>
      <c r="AB79" s="322"/>
      <c r="AC79" s="322"/>
      <c r="AD79" s="322"/>
      <c r="AE79" s="323"/>
    </row>
    <row r="80" spans="1:31" ht="16.5" customHeight="1" thickBot="1">
      <c r="A80" s="324" t="s">
        <v>40</v>
      </c>
      <c r="B80" s="325"/>
      <c r="C80" s="325"/>
      <c r="D80" s="325"/>
      <c r="E80" s="325"/>
      <c r="F80" s="325"/>
      <c r="G80" s="325"/>
      <c r="H80" s="325"/>
      <c r="I80" s="325"/>
      <c r="J80" s="325"/>
      <c r="K80" s="325"/>
      <c r="L80" s="325"/>
      <c r="M80" s="325"/>
      <c r="N80" s="325"/>
      <c r="O80" s="325"/>
      <c r="P80" s="325"/>
      <c r="Q80" s="325"/>
      <c r="R80" s="325"/>
      <c r="S80" s="325"/>
      <c r="T80" s="325"/>
      <c r="U80" s="325"/>
      <c r="V80" s="325"/>
      <c r="W80" s="325"/>
      <c r="X80" s="325"/>
      <c r="Y80" s="325"/>
      <c r="Z80" s="325"/>
      <c r="AA80" s="325"/>
      <c r="AB80" s="325"/>
      <c r="AC80" s="325"/>
      <c r="AD80" s="325"/>
      <c r="AE80" s="326"/>
    </row>
    <row r="81" spans="1:31" ht="16.5" customHeight="1" thickTop="1">
      <c r="A81" s="39"/>
      <c r="B81" s="125"/>
      <c r="C81" s="38"/>
      <c r="D81" s="39"/>
      <c r="E81" s="40"/>
      <c r="F81" s="40"/>
      <c r="G81" s="41">
        <f>SUM(H81:N81)</f>
        <v>0</v>
      </c>
      <c r="H81" s="42"/>
      <c r="I81" s="43"/>
      <c r="J81" s="43"/>
      <c r="K81" s="43"/>
      <c r="L81" s="43"/>
      <c r="M81" s="43"/>
      <c r="N81" s="43"/>
      <c r="O81" s="42"/>
      <c r="P81" s="44"/>
      <c r="Q81" s="42"/>
      <c r="R81" s="44"/>
      <c r="S81" s="42"/>
      <c r="T81" s="60"/>
      <c r="U81" s="42"/>
      <c r="V81" s="44"/>
      <c r="W81" s="42"/>
      <c r="X81" s="44"/>
      <c r="Y81" s="42"/>
      <c r="Z81" s="44"/>
      <c r="AA81" s="126"/>
      <c r="AB81" s="110"/>
      <c r="AC81" s="110"/>
      <c r="AD81" s="110"/>
      <c r="AE81" s="110"/>
    </row>
    <row r="82" spans="1:31" ht="16.5" customHeight="1">
      <c r="A82" s="11"/>
      <c r="B82" s="12"/>
      <c r="C82" s="13"/>
      <c r="D82" s="11"/>
      <c r="E82" s="14"/>
      <c r="F82" s="14"/>
      <c r="G82" s="16">
        <f>SUM(H82:N82)</f>
        <v>0</v>
      </c>
      <c r="H82" s="17"/>
      <c r="I82" s="18"/>
      <c r="J82" s="18"/>
      <c r="K82" s="18"/>
      <c r="L82" s="18"/>
      <c r="M82" s="18"/>
      <c r="N82" s="18"/>
      <c r="O82" s="17"/>
      <c r="P82" s="20"/>
      <c r="Q82" s="17"/>
      <c r="R82" s="20"/>
      <c r="S82" s="17"/>
      <c r="T82" s="67"/>
      <c r="U82" s="17"/>
      <c r="V82" s="20"/>
      <c r="W82" s="17"/>
      <c r="X82" s="20"/>
      <c r="Y82" s="17"/>
      <c r="Z82" s="20"/>
      <c r="AA82" s="123"/>
      <c r="AB82" s="106"/>
      <c r="AC82" s="106"/>
      <c r="AD82" s="106"/>
      <c r="AE82" s="106"/>
    </row>
    <row r="83" spans="1:31" ht="16.5" customHeight="1">
      <c r="A83" s="11"/>
      <c r="B83" s="12"/>
      <c r="C83" s="13"/>
      <c r="D83" s="11"/>
      <c r="E83" s="14"/>
      <c r="F83" s="14"/>
      <c r="G83" s="16">
        <f>SUM(H83:N83)</f>
        <v>0</v>
      </c>
      <c r="H83" s="17"/>
      <c r="I83" s="18"/>
      <c r="J83" s="18"/>
      <c r="K83" s="18"/>
      <c r="L83" s="18"/>
      <c r="M83" s="18"/>
      <c r="N83" s="18"/>
      <c r="O83" s="17"/>
      <c r="P83" s="20"/>
      <c r="Q83" s="17"/>
      <c r="R83" s="20"/>
      <c r="S83" s="17"/>
      <c r="T83" s="67"/>
      <c r="U83" s="17"/>
      <c r="V83" s="20"/>
      <c r="W83" s="17"/>
      <c r="X83" s="20"/>
      <c r="Y83" s="17"/>
      <c r="Z83" s="20"/>
      <c r="AA83" s="123"/>
      <c r="AB83" s="106"/>
      <c r="AC83" s="106"/>
      <c r="AD83" s="106"/>
      <c r="AE83" s="106"/>
    </row>
    <row r="84" spans="1:31" ht="16.5" customHeight="1">
      <c r="A84" s="11"/>
      <c r="B84" s="12"/>
      <c r="C84" s="13"/>
      <c r="D84" s="11"/>
      <c r="E84" s="14"/>
      <c r="F84" s="14"/>
      <c r="G84" s="16">
        <f>SUM(H84:N84)</f>
        <v>0</v>
      </c>
      <c r="H84" s="17"/>
      <c r="I84" s="18"/>
      <c r="J84" s="18"/>
      <c r="K84" s="18"/>
      <c r="L84" s="18"/>
      <c r="M84" s="18"/>
      <c r="N84" s="18"/>
      <c r="O84" s="17"/>
      <c r="P84" s="20"/>
      <c r="Q84" s="17"/>
      <c r="R84" s="20"/>
      <c r="S84" s="17"/>
      <c r="T84" s="67"/>
      <c r="U84" s="17"/>
      <c r="V84" s="20"/>
      <c r="W84" s="17"/>
      <c r="X84" s="20"/>
      <c r="Y84" s="17"/>
      <c r="Z84" s="20"/>
      <c r="AA84" s="123"/>
      <c r="AB84" s="106"/>
      <c r="AC84" s="106"/>
      <c r="AD84" s="106"/>
      <c r="AE84" s="106"/>
    </row>
    <row r="85" spans="1:31" ht="16.5" customHeight="1" thickBot="1">
      <c r="A85" s="46"/>
      <c r="B85" s="12"/>
      <c r="C85" s="13"/>
      <c r="D85" s="11"/>
      <c r="E85" s="14"/>
      <c r="F85" s="14"/>
      <c r="G85" s="16">
        <f>SUM(H85:N85)</f>
        <v>0</v>
      </c>
      <c r="H85" s="17"/>
      <c r="I85" s="18"/>
      <c r="J85" s="18"/>
      <c r="K85" s="18"/>
      <c r="L85" s="18"/>
      <c r="M85" s="18"/>
      <c r="N85" s="18"/>
      <c r="O85" s="17"/>
      <c r="P85" s="20"/>
      <c r="Q85" s="17"/>
      <c r="R85" s="20"/>
      <c r="S85" s="17"/>
      <c r="T85" s="67"/>
      <c r="U85" s="17"/>
      <c r="V85" s="20"/>
      <c r="W85" s="17"/>
      <c r="X85" s="20"/>
      <c r="Y85" s="17"/>
      <c r="Z85" s="20"/>
      <c r="AA85" s="124"/>
      <c r="AB85" s="107"/>
      <c r="AC85" s="107"/>
      <c r="AD85" s="107"/>
      <c r="AE85" s="107"/>
    </row>
    <row r="86" spans="1:31" s="77" customFormat="1" ht="16.5" customHeight="1" thickBot="1" thickTop="1">
      <c r="A86" s="87" t="s">
        <v>11</v>
      </c>
      <c r="B86" s="88"/>
      <c r="C86" s="31"/>
      <c r="D86" s="32">
        <f>SUM(D81:D85)</f>
        <v>0</v>
      </c>
      <c r="E86" s="33"/>
      <c r="F86" s="33"/>
      <c r="G86" s="32">
        <f>SUM(G81:G85)</f>
        <v>0</v>
      </c>
      <c r="H86" s="34">
        <f aca="true" t="shared" si="12" ref="H86:AE86">SUM(H81:H85)</f>
        <v>0</v>
      </c>
      <c r="I86" s="35">
        <f t="shared" si="12"/>
        <v>0</v>
      </c>
      <c r="J86" s="35">
        <f t="shared" si="12"/>
        <v>0</v>
      </c>
      <c r="K86" s="35">
        <f t="shared" si="12"/>
        <v>0</v>
      </c>
      <c r="L86" s="35">
        <f t="shared" si="12"/>
        <v>0</v>
      </c>
      <c r="M86" s="35">
        <f t="shared" si="12"/>
        <v>0</v>
      </c>
      <c r="N86" s="35">
        <f t="shared" si="12"/>
        <v>0</v>
      </c>
      <c r="O86" s="34">
        <f t="shared" si="12"/>
        <v>0</v>
      </c>
      <c r="P86" s="36">
        <f t="shared" si="12"/>
        <v>0</v>
      </c>
      <c r="Q86" s="34">
        <f t="shared" si="12"/>
        <v>0</v>
      </c>
      <c r="R86" s="36">
        <f t="shared" si="12"/>
        <v>0</v>
      </c>
      <c r="S86" s="34">
        <f t="shared" si="12"/>
        <v>0</v>
      </c>
      <c r="T86" s="36">
        <f t="shared" si="12"/>
        <v>0</v>
      </c>
      <c r="U86" s="34">
        <f t="shared" si="12"/>
        <v>0</v>
      </c>
      <c r="V86" s="36">
        <f t="shared" si="12"/>
        <v>0</v>
      </c>
      <c r="W86" s="34">
        <f t="shared" si="12"/>
        <v>0</v>
      </c>
      <c r="X86" s="36">
        <f t="shared" si="12"/>
        <v>0</v>
      </c>
      <c r="Y86" s="34">
        <f t="shared" si="12"/>
        <v>0</v>
      </c>
      <c r="Z86" s="36">
        <f t="shared" si="12"/>
        <v>0</v>
      </c>
      <c r="AA86" s="36">
        <f t="shared" si="12"/>
        <v>0</v>
      </c>
      <c r="AB86" s="36">
        <f t="shared" si="12"/>
        <v>0</v>
      </c>
      <c r="AC86" s="36">
        <f t="shared" si="12"/>
        <v>0</v>
      </c>
      <c r="AD86" s="36">
        <f t="shared" si="12"/>
        <v>0</v>
      </c>
      <c r="AE86" s="36">
        <f t="shared" si="12"/>
        <v>0</v>
      </c>
    </row>
    <row r="87" spans="1:31" ht="16.5" customHeight="1" thickBot="1" thickTop="1">
      <c r="A87" s="291" t="s">
        <v>36</v>
      </c>
      <c r="B87" s="292"/>
      <c r="C87" s="292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327"/>
    </row>
    <row r="88" spans="1:31" ht="16.5" customHeight="1" thickTop="1">
      <c r="A88" s="10"/>
      <c r="B88" s="89"/>
      <c r="C88" s="56"/>
      <c r="D88" s="10"/>
      <c r="E88" s="57"/>
      <c r="F88" s="57"/>
      <c r="G88" s="58">
        <f>SUM(H88:N88)</f>
        <v>0</v>
      </c>
      <c r="H88" s="61"/>
      <c r="I88" s="90"/>
      <c r="J88" s="90"/>
      <c r="K88" s="90"/>
      <c r="L88" s="90"/>
      <c r="M88" s="90"/>
      <c r="N88" s="90"/>
      <c r="O88" s="61"/>
      <c r="P88" s="59"/>
      <c r="Q88" s="61"/>
      <c r="R88" s="59"/>
      <c r="S88" s="61"/>
      <c r="T88" s="91"/>
      <c r="U88" s="61"/>
      <c r="V88" s="59"/>
      <c r="W88" s="61"/>
      <c r="X88" s="59"/>
      <c r="Y88" s="61"/>
      <c r="Z88" s="59"/>
      <c r="AA88" s="122"/>
      <c r="AB88" s="110"/>
      <c r="AC88" s="110"/>
      <c r="AD88" s="110"/>
      <c r="AE88" s="110"/>
    </row>
    <row r="89" spans="1:31" ht="16.5" customHeight="1">
      <c r="A89" s="11"/>
      <c r="B89" s="12"/>
      <c r="C89" s="13"/>
      <c r="D89" s="11"/>
      <c r="E89" s="14"/>
      <c r="F89" s="14"/>
      <c r="G89" s="16">
        <f>SUM(H89:N89)</f>
        <v>0</v>
      </c>
      <c r="H89" s="17"/>
      <c r="I89" s="18"/>
      <c r="J89" s="18"/>
      <c r="K89" s="18"/>
      <c r="L89" s="18"/>
      <c r="M89" s="18"/>
      <c r="N89" s="18"/>
      <c r="O89" s="17"/>
      <c r="P89" s="20"/>
      <c r="Q89" s="17"/>
      <c r="R89" s="20"/>
      <c r="S89" s="17"/>
      <c r="T89" s="67"/>
      <c r="U89" s="17"/>
      <c r="V89" s="20"/>
      <c r="W89" s="17"/>
      <c r="X89" s="20"/>
      <c r="Y89" s="17"/>
      <c r="Z89" s="20"/>
      <c r="AA89" s="123"/>
      <c r="AB89" s="106"/>
      <c r="AC89" s="106"/>
      <c r="AD89" s="106"/>
      <c r="AE89" s="106"/>
    </row>
    <row r="90" spans="1:31" ht="16.5" customHeight="1">
      <c r="A90" s="11"/>
      <c r="B90" s="12"/>
      <c r="C90" s="13"/>
      <c r="D90" s="11"/>
      <c r="E90" s="14"/>
      <c r="F90" s="14"/>
      <c r="G90" s="16">
        <f>SUM(H90:N90)</f>
        <v>0</v>
      </c>
      <c r="H90" s="17"/>
      <c r="I90" s="18"/>
      <c r="J90" s="18"/>
      <c r="K90" s="18"/>
      <c r="L90" s="18"/>
      <c r="M90" s="18"/>
      <c r="N90" s="18"/>
      <c r="O90" s="17"/>
      <c r="P90" s="20"/>
      <c r="Q90" s="17"/>
      <c r="R90" s="20"/>
      <c r="S90" s="17"/>
      <c r="T90" s="67"/>
      <c r="U90" s="17"/>
      <c r="V90" s="20"/>
      <c r="W90" s="17"/>
      <c r="X90" s="20"/>
      <c r="Y90" s="17"/>
      <c r="Z90" s="20"/>
      <c r="AA90" s="123"/>
      <c r="AB90" s="106"/>
      <c r="AC90" s="106"/>
      <c r="AD90" s="106"/>
      <c r="AE90" s="106"/>
    </row>
    <row r="91" spans="1:31" ht="16.5" customHeight="1">
      <c r="A91" s="11"/>
      <c r="B91" s="12"/>
      <c r="C91" s="13"/>
      <c r="D91" s="11"/>
      <c r="E91" s="14"/>
      <c r="F91" s="14"/>
      <c r="G91" s="16">
        <f>SUM(H91:N91)</f>
        <v>0</v>
      </c>
      <c r="H91" s="17"/>
      <c r="I91" s="18"/>
      <c r="J91" s="18"/>
      <c r="K91" s="18"/>
      <c r="L91" s="18"/>
      <c r="M91" s="18"/>
      <c r="N91" s="18"/>
      <c r="O91" s="17"/>
      <c r="P91" s="20"/>
      <c r="Q91" s="17"/>
      <c r="R91" s="20"/>
      <c r="S91" s="17"/>
      <c r="T91" s="67"/>
      <c r="U91" s="17"/>
      <c r="V91" s="20"/>
      <c r="W91" s="17"/>
      <c r="X91" s="20"/>
      <c r="Y91" s="17"/>
      <c r="Z91" s="20"/>
      <c r="AA91" s="123"/>
      <c r="AB91" s="106"/>
      <c r="AC91" s="106"/>
      <c r="AD91" s="106"/>
      <c r="AE91" s="106"/>
    </row>
    <row r="92" spans="1:31" ht="16.5" customHeight="1" thickBot="1">
      <c r="A92" s="46"/>
      <c r="B92" s="12"/>
      <c r="C92" s="13"/>
      <c r="D92" s="11"/>
      <c r="E92" s="14"/>
      <c r="F92" s="14"/>
      <c r="G92" s="16">
        <f>SUM(H92:N92)</f>
        <v>0</v>
      </c>
      <c r="H92" s="17"/>
      <c r="I92" s="18"/>
      <c r="J92" s="18"/>
      <c r="K92" s="18"/>
      <c r="L92" s="18"/>
      <c r="M92" s="18"/>
      <c r="N92" s="18"/>
      <c r="O92" s="17"/>
      <c r="P92" s="20"/>
      <c r="Q92" s="17"/>
      <c r="R92" s="20"/>
      <c r="S92" s="17"/>
      <c r="T92" s="67"/>
      <c r="U92" s="17"/>
      <c r="V92" s="20"/>
      <c r="W92" s="17"/>
      <c r="X92" s="20"/>
      <c r="Y92" s="17"/>
      <c r="Z92" s="20"/>
      <c r="AA92" s="124"/>
      <c r="AB92" s="107"/>
      <c r="AC92" s="107"/>
      <c r="AD92" s="107"/>
      <c r="AE92" s="107"/>
    </row>
    <row r="93" spans="1:31" s="77" customFormat="1" ht="16.5" customHeight="1" thickBot="1" thickTop="1">
      <c r="A93" s="274" t="s">
        <v>11</v>
      </c>
      <c r="B93" s="275"/>
      <c r="C93" s="31"/>
      <c r="D93" s="32">
        <f>SUM(D88:D92)</f>
        <v>0</v>
      </c>
      <c r="E93" s="33"/>
      <c r="F93" s="33"/>
      <c r="G93" s="32">
        <f>SUM(G88:G92)</f>
        <v>0</v>
      </c>
      <c r="H93" s="34">
        <f aca="true" t="shared" si="13" ref="H93:AE93">SUM(H88:H92)</f>
        <v>0</v>
      </c>
      <c r="I93" s="35">
        <f t="shared" si="13"/>
        <v>0</v>
      </c>
      <c r="J93" s="35">
        <f t="shared" si="13"/>
        <v>0</v>
      </c>
      <c r="K93" s="35">
        <f t="shared" si="13"/>
        <v>0</v>
      </c>
      <c r="L93" s="35">
        <f t="shared" si="13"/>
        <v>0</v>
      </c>
      <c r="M93" s="35">
        <f t="shared" si="13"/>
        <v>0</v>
      </c>
      <c r="N93" s="35">
        <f t="shared" si="13"/>
        <v>0</v>
      </c>
      <c r="O93" s="34">
        <f t="shared" si="13"/>
        <v>0</v>
      </c>
      <c r="P93" s="36">
        <f t="shared" si="13"/>
        <v>0</v>
      </c>
      <c r="Q93" s="34">
        <f t="shared" si="13"/>
        <v>0</v>
      </c>
      <c r="R93" s="36">
        <f t="shared" si="13"/>
        <v>0</v>
      </c>
      <c r="S93" s="34">
        <f t="shared" si="13"/>
        <v>0</v>
      </c>
      <c r="T93" s="36">
        <f t="shared" si="13"/>
        <v>0</v>
      </c>
      <c r="U93" s="34">
        <f t="shared" si="13"/>
        <v>0</v>
      </c>
      <c r="V93" s="36">
        <f t="shared" si="13"/>
        <v>0</v>
      </c>
      <c r="W93" s="34">
        <f t="shared" si="13"/>
        <v>0</v>
      </c>
      <c r="X93" s="36">
        <f t="shared" si="13"/>
        <v>0</v>
      </c>
      <c r="Y93" s="34">
        <f t="shared" si="13"/>
        <v>0</v>
      </c>
      <c r="Z93" s="36">
        <f t="shared" si="13"/>
        <v>0</v>
      </c>
      <c r="AA93" s="36">
        <f t="shared" si="13"/>
        <v>0</v>
      </c>
      <c r="AB93" s="36">
        <f t="shared" si="13"/>
        <v>0</v>
      </c>
      <c r="AC93" s="36">
        <f t="shared" si="13"/>
        <v>0</v>
      </c>
      <c r="AD93" s="36">
        <f t="shared" si="13"/>
        <v>0</v>
      </c>
      <c r="AE93" s="36">
        <f t="shared" si="13"/>
        <v>0</v>
      </c>
    </row>
    <row r="94" spans="1:31" ht="16.5" customHeight="1" thickBot="1" thickTop="1">
      <c r="A94" s="295" t="s">
        <v>34</v>
      </c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296"/>
      <c r="V94" s="296"/>
      <c r="W94" s="296"/>
      <c r="X94" s="296"/>
      <c r="Y94" s="296"/>
      <c r="Z94" s="296"/>
      <c r="AA94" s="296"/>
      <c r="AB94" s="296"/>
      <c r="AC94" s="296"/>
      <c r="AD94" s="296"/>
      <c r="AE94" s="297"/>
    </row>
    <row r="95" spans="1:31" ht="16.5" customHeight="1" thickBot="1" thickTop="1">
      <c r="A95" s="130"/>
      <c r="B95" s="131" t="s">
        <v>19</v>
      </c>
      <c r="C95" s="132"/>
      <c r="D95" s="68"/>
      <c r="E95" s="133"/>
      <c r="F95" s="134"/>
      <c r="G95" s="135"/>
      <c r="H95" s="136"/>
      <c r="I95" s="137"/>
      <c r="J95" s="137"/>
      <c r="K95" s="137"/>
      <c r="L95" s="137"/>
      <c r="M95" s="137"/>
      <c r="N95" s="138"/>
      <c r="O95" s="136"/>
      <c r="P95" s="138"/>
      <c r="Q95" s="139"/>
      <c r="R95" s="140"/>
      <c r="S95" s="136"/>
      <c r="T95" s="138"/>
      <c r="U95" s="139"/>
      <c r="V95" s="140"/>
      <c r="W95" s="136"/>
      <c r="X95" s="138"/>
      <c r="Y95" s="139"/>
      <c r="Z95" s="138"/>
      <c r="AA95" s="126"/>
      <c r="AB95" s="110"/>
      <c r="AC95" s="110"/>
      <c r="AD95" s="110"/>
      <c r="AE95" s="110"/>
    </row>
    <row r="96" spans="1:31" s="71" customFormat="1" ht="16.5" customHeight="1" thickBot="1" thickTop="1">
      <c r="A96" s="285" t="s">
        <v>14</v>
      </c>
      <c r="B96" s="286"/>
      <c r="C96" s="146"/>
      <c r="D96" s="141">
        <f>D95+D41+D34+D27+D20+D13+D63+D71+D78+D86+D93</f>
        <v>0</v>
      </c>
      <c r="E96" s="289">
        <f aca="true" t="shared" si="14" ref="E96:AE96">E95+E41+E34+E27+E20+E13+E63+E71+E78+E86+E93</f>
        <v>0</v>
      </c>
      <c r="F96" s="290"/>
      <c r="G96" s="141">
        <f>G95+G41+G34+G27+G20+G13+G63+G71+G78+G86+G93</f>
        <v>0</v>
      </c>
      <c r="H96" s="141">
        <f t="shared" si="14"/>
        <v>0</v>
      </c>
      <c r="I96" s="141">
        <f t="shared" si="14"/>
        <v>0</v>
      </c>
      <c r="J96" s="141">
        <f t="shared" si="14"/>
        <v>0</v>
      </c>
      <c r="K96" s="141">
        <f t="shared" si="14"/>
        <v>0</v>
      </c>
      <c r="L96" s="141">
        <f t="shared" si="14"/>
        <v>0</v>
      </c>
      <c r="M96" s="141">
        <f t="shared" si="14"/>
        <v>0</v>
      </c>
      <c r="N96" s="141">
        <f t="shared" si="14"/>
        <v>0</v>
      </c>
      <c r="O96" s="141">
        <f t="shared" si="14"/>
        <v>0</v>
      </c>
      <c r="P96" s="141">
        <f t="shared" si="14"/>
        <v>0</v>
      </c>
      <c r="Q96" s="141">
        <f t="shared" si="14"/>
        <v>0</v>
      </c>
      <c r="R96" s="141">
        <f t="shared" si="14"/>
        <v>0</v>
      </c>
      <c r="S96" s="141">
        <f t="shared" si="14"/>
        <v>0</v>
      </c>
      <c r="T96" s="141">
        <f t="shared" si="14"/>
        <v>0</v>
      </c>
      <c r="U96" s="141">
        <f t="shared" si="14"/>
        <v>0</v>
      </c>
      <c r="V96" s="141">
        <f t="shared" si="14"/>
        <v>0</v>
      </c>
      <c r="W96" s="141">
        <f t="shared" si="14"/>
        <v>0</v>
      </c>
      <c r="X96" s="141">
        <f t="shared" si="14"/>
        <v>0</v>
      </c>
      <c r="Y96" s="141">
        <f t="shared" si="14"/>
        <v>0</v>
      </c>
      <c r="Z96" s="141">
        <f t="shared" si="14"/>
        <v>0</v>
      </c>
      <c r="AA96" s="141">
        <f t="shared" si="14"/>
        <v>0</v>
      </c>
      <c r="AB96" s="141">
        <f t="shared" si="14"/>
        <v>0</v>
      </c>
      <c r="AC96" s="141">
        <f t="shared" si="14"/>
        <v>0</v>
      </c>
      <c r="AD96" s="141">
        <f t="shared" si="14"/>
        <v>0</v>
      </c>
      <c r="AE96" s="141">
        <f t="shared" si="14"/>
        <v>0</v>
      </c>
    </row>
    <row r="97" spans="1:31" ht="16.5" customHeight="1" thickTop="1">
      <c r="A97" s="277"/>
      <c r="B97" s="277"/>
      <c r="C97" s="277"/>
      <c r="D97" s="277"/>
      <c r="E97" s="277"/>
      <c r="F97" s="277"/>
      <c r="G97" s="277"/>
      <c r="H97" s="277"/>
      <c r="I97" s="277"/>
      <c r="J97" s="277"/>
      <c r="K97" s="277"/>
      <c r="L97" s="277"/>
      <c r="M97" s="277"/>
      <c r="N97" s="277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E97" s="142"/>
    </row>
    <row r="98" spans="1:31" ht="12.75" customHeight="1" thickBot="1">
      <c r="A98" s="149"/>
      <c r="B98" s="149"/>
      <c r="C98" s="150"/>
      <c r="D98" s="149"/>
      <c r="E98" s="149" t="s">
        <v>16</v>
      </c>
      <c r="F98" s="151"/>
      <c r="G98" s="152">
        <f>SUM(O96:Z96)</f>
        <v>0</v>
      </c>
      <c r="H98" s="151"/>
      <c r="I98" s="151"/>
      <c r="J98" s="151"/>
      <c r="K98" s="151"/>
      <c r="L98" s="151"/>
      <c r="M98" s="151"/>
      <c r="N98" s="151"/>
      <c r="O98" s="276"/>
      <c r="P98" s="276"/>
      <c r="Q98" s="276"/>
      <c r="R98" s="276"/>
      <c r="S98" s="276"/>
      <c r="T98" s="276"/>
      <c r="U98" s="276"/>
      <c r="V98" s="276"/>
      <c r="W98" s="276"/>
      <c r="X98" s="276"/>
      <c r="Y98" s="276"/>
      <c r="Z98" s="276"/>
      <c r="AA98" s="153"/>
      <c r="AB98" s="153"/>
      <c r="AC98" s="153"/>
      <c r="AD98" s="153"/>
      <c r="AE98" s="154"/>
    </row>
    <row r="99" spans="1:31" ht="13.5" customHeight="1" thickBot="1" thickTop="1">
      <c r="A99" s="149"/>
      <c r="B99" s="149"/>
      <c r="C99" s="150"/>
      <c r="D99" s="149"/>
      <c r="E99" s="149" t="s">
        <v>17</v>
      </c>
      <c r="F99" s="149"/>
      <c r="G99" s="152">
        <f>SUM(H96:N96)</f>
        <v>0</v>
      </c>
      <c r="H99" s="149"/>
      <c r="I99" s="151"/>
      <c r="J99" s="309" t="s">
        <v>13</v>
      </c>
      <c r="K99" s="309"/>
      <c r="L99" s="309"/>
      <c r="M99" s="309"/>
      <c r="N99" s="310"/>
      <c r="O99" s="155">
        <f>COUNTIF($E8:$E97,1)</f>
        <v>0</v>
      </c>
      <c r="P99" s="156">
        <f>COUNTIF($F8:$F97,1)</f>
        <v>0</v>
      </c>
      <c r="Q99" s="155">
        <f>COUNTIF($E8:$E97,2)</f>
        <v>0</v>
      </c>
      <c r="R99" s="156">
        <f>COUNTIF($F8:$F97,2)</f>
        <v>0</v>
      </c>
      <c r="S99" s="155">
        <f>COUNTIF($E8:$E97,3)</f>
        <v>0</v>
      </c>
      <c r="T99" s="156">
        <f>COUNTIF($F8:$F97,3)</f>
        <v>0</v>
      </c>
      <c r="U99" s="155">
        <f>COUNTIF($E8:$E97,4)</f>
        <v>0</v>
      </c>
      <c r="V99" s="156">
        <f>COUNTIF($F8:$F97,4)</f>
        <v>0</v>
      </c>
      <c r="W99" s="155">
        <f>COUNTIF($E8:$E97,5)</f>
        <v>0</v>
      </c>
      <c r="X99" s="156">
        <f>COUNTIF($F8:$F97,5)</f>
        <v>0</v>
      </c>
      <c r="Y99" s="155">
        <f>COUNTIF($E8:$E97,6)</f>
        <v>0</v>
      </c>
      <c r="Z99" s="156">
        <f>COUNTIF($F8:$F97,6)</f>
        <v>0</v>
      </c>
      <c r="AA99" s="153"/>
      <c r="AB99" s="153"/>
      <c r="AC99" s="153"/>
      <c r="AD99" s="153"/>
      <c r="AE99" s="154"/>
    </row>
    <row r="100" spans="1:31" ht="12.75" customHeight="1" thickTop="1">
      <c r="A100" s="151"/>
      <c r="B100" s="151"/>
      <c r="C100" s="157"/>
      <c r="D100" s="151"/>
      <c r="E100" s="151"/>
      <c r="F100" s="151"/>
      <c r="G100" s="158">
        <f>IF(G98=G99,"","BŁĄD !!! SPRAWDŹ WIERSZ OGÓŁEM")</f>
      </c>
      <c r="H100" s="151"/>
      <c r="I100" s="151"/>
      <c r="J100" s="151"/>
      <c r="K100" s="151"/>
      <c r="L100" s="151"/>
      <c r="M100" s="151"/>
      <c r="N100" s="151"/>
      <c r="O100" s="151">
        <f>IF(O99&gt;8,"za dużo E","")</f>
      </c>
      <c r="P100" s="151"/>
      <c r="Q100" s="151">
        <f>IF(Q99&gt;8,"za dużo E","")</f>
      </c>
      <c r="R100" s="151"/>
      <c r="S100" s="151">
        <f>IF(S99&gt;8,"za dużo E","")</f>
      </c>
      <c r="T100" s="151"/>
      <c r="U100" s="151">
        <f>IF(U99&gt;8,"za dużo E","")</f>
      </c>
      <c r="V100" s="151"/>
      <c r="W100" s="151">
        <f>IF(W99&gt;8,"za dużo E","")</f>
      </c>
      <c r="X100" s="151"/>
      <c r="Y100" s="151">
        <f>IF(Y99&gt;8,"za dużo E","")</f>
      </c>
      <c r="Z100" s="151"/>
      <c r="AA100" s="153"/>
      <c r="AB100" s="153"/>
      <c r="AC100" s="153"/>
      <c r="AD100" s="153"/>
      <c r="AE100" s="154"/>
    </row>
    <row r="101" spans="1:31" ht="16.5" customHeight="1">
      <c r="A101" s="279" t="s">
        <v>57</v>
      </c>
      <c r="B101" s="280"/>
      <c r="C101" s="280"/>
      <c r="D101" s="280"/>
      <c r="E101" s="280"/>
      <c r="F101" s="280"/>
      <c r="G101" s="280"/>
      <c r="H101" s="280"/>
      <c r="I101" s="280"/>
      <c r="J101" s="280"/>
      <c r="K101" s="280"/>
      <c r="L101" s="280"/>
      <c r="M101" s="280"/>
      <c r="N101" s="280"/>
      <c r="O101" s="280"/>
      <c r="P101" s="280"/>
      <c r="Q101" s="280"/>
      <c r="R101" s="280"/>
      <c r="S101" s="280"/>
      <c r="T101" s="280"/>
      <c r="U101" s="280"/>
      <c r="V101" s="280"/>
      <c r="W101" s="280"/>
      <c r="X101" s="280"/>
      <c r="Y101" s="280"/>
      <c r="Z101" s="280"/>
      <c r="AA101" s="280"/>
      <c r="AB101" s="280"/>
      <c r="AC101" s="280"/>
      <c r="AD101" s="280"/>
      <c r="AE101" s="281"/>
    </row>
    <row r="102" spans="1:31" ht="16.5" customHeight="1">
      <c r="A102" s="282"/>
      <c r="B102" s="283"/>
      <c r="C102" s="283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4"/>
    </row>
    <row r="103" spans="1:31" ht="16.5" customHeight="1">
      <c r="A103" s="272" t="s">
        <v>47</v>
      </c>
      <c r="B103" s="298"/>
      <c r="C103" s="298"/>
      <c r="D103" s="298"/>
      <c r="E103" s="298"/>
      <c r="F103" s="298"/>
      <c r="G103" s="298"/>
      <c r="H103" s="298"/>
      <c r="I103" s="298"/>
      <c r="J103" s="298"/>
      <c r="K103" s="298"/>
      <c r="L103" s="298"/>
      <c r="M103" s="298"/>
      <c r="N103" s="298"/>
      <c r="O103" s="298"/>
      <c r="P103" s="298"/>
      <c r="Q103" s="298"/>
      <c r="R103" s="298"/>
      <c r="S103" s="298"/>
      <c r="T103" s="298"/>
      <c r="U103" s="278"/>
      <c r="V103" s="278"/>
      <c r="W103" s="278"/>
      <c r="X103" s="278"/>
      <c r="Y103" s="278"/>
      <c r="Z103" s="278"/>
      <c r="AA103" s="278"/>
      <c r="AB103" s="278"/>
      <c r="AC103" s="278"/>
      <c r="AD103" s="278"/>
      <c r="AE103" s="278"/>
    </row>
    <row r="104" spans="1:31" ht="14.25" customHeight="1">
      <c r="A104" s="298"/>
      <c r="B104" s="298"/>
      <c r="C104" s="298"/>
      <c r="D104" s="298"/>
      <c r="E104" s="298"/>
      <c r="F104" s="298"/>
      <c r="G104" s="298"/>
      <c r="H104" s="298"/>
      <c r="I104" s="298"/>
      <c r="J104" s="298"/>
      <c r="K104" s="298"/>
      <c r="L104" s="298"/>
      <c r="M104" s="298"/>
      <c r="N104" s="298"/>
      <c r="O104" s="298"/>
      <c r="P104" s="298"/>
      <c r="Q104" s="298"/>
      <c r="R104" s="298"/>
      <c r="S104" s="298"/>
      <c r="T104" s="298"/>
      <c r="U104" s="278"/>
      <c r="V104" s="278"/>
      <c r="W104" s="278"/>
      <c r="X104" s="278"/>
      <c r="Y104" s="278"/>
      <c r="Z104" s="278"/>
      <c r="AA104" s="278"/>
      <c r="AB104" s="278"/>
      <c r="AC104" s="278"/>
      <c r="AD104" s="278"/>
      <c r="AE104" s="278"/>
    </row>
    <row r="105" spans="1:31" ht="30.75" customHeight="1">
      <c r="A105" s="272" t="s">
        <v>58</v>
      </c>
      <c r="B105" s="272"/>
      <c r="C105" s="272"/>
      <c r="D105" s="272"/>
      <c r="E105" s="272"/>
      <c r="F105" s="272"/>
      <c r="G105" s="272"/>
      <c r="H105" s="272"/>
      <c r="I105" s="272"/>
      <c r="J105" s="272"/>
      <c r="K105" s="272"/>
      <c r="L105" s="272"/>
      <c r="M105" s="272"/>
      <c r="N105" s="272"/>
      <c r="O105" s="272"/>
      <c r="P105" s="272"/>
      <c r="Q105" s="272"/>
      <c r="R105" s="272"/>
      <c r="S105" s="272"/>
      <c r="T105" s="272"/>
      <c r="U105" s="272"/>
      <c r="V105" s="272"/>
      <c r="W105" s="272"/>
      <c r="X105" s="272"/>
      <c r="Y105" s="272"/>
      <c r="Z105" s="272"/>
      <c r="AA105" s="278" t="e">
        <f>(AA96/D96)*100</f>
        <v>#DIV/0!</v>
      </c>
      <c r="AB105" s="278"/>
      <c r="AC105" s="278"/>
      <c r="AD105" s="278"/>
      <c r="AE105" s="278"/>
    </row>
    <row r="106" spans="1:31" ht="28.5" customHeight="1">
      <c r="A106" s="272" t="s">
        <v>48</v>
      </c>
      <c r="B106" s="272"/>
      <c r="C106" s="272"/>
      <c r="D106" s="272"/>
      <c r="E106" s="272"/>
      <c r="F106" s="272"/>
      <c r="G106" s="272"/>
      <c r="H106" s="272"/>
      <c r="I106" s="272"/>
      <c r="J106" s="272"/>
      <c r="K106" s="272"/>
      <c r="L106" s="272"/>
      <c r="M106" s="272"/>
      <c r="N106" s="272"/>
      <c r="O106" s="272"/>
      <c r="P106" s="272"/>
      <c r="Q106" s="272"/>
      <c r="R106" s="272"/>
      <c r="S106" s="272"/>
      <c r="T106" s="272"/>
      <c r="U106" s="272"/>
      <c r="V106" s="272"/>
      <c r="W106" s="272"/>
      <c r="X106" s="272"/>
      <c r="Y106" s="272"/>
      <c r="Z106" s="272"/>
      <c r="AA106" s="278" t="e">
        <f>(AB96/D96)*100</f>
        <v>#DIV/0!</v>
      </c>
      <c r="AB106" s="278"/>
      <c r="AC106" s="278"/>
      <c r="AD106" s="278"/>
      <c r="AE106" s="278"/>
    </row>
    <row r="107" spans="1:31" ht="16.5" customHeight="1">
      <c r="A107" s="270" t="s">
        <v>52</v>
      </c>
      <c r="B107" s="270"/>
      <c r="C107" s="270"/>
      <c r="D107" s="270"/>
      <c r="E107" s="270"/>
      <c r="F107" s="270"/>
      <c r="G107" s="270"/>
      <c r="H107" s="270"/>
      <c r="I107" s="270"/>
      <c r="J107" s="270"/>
      <c r="K107" s="270"/>
      <c r="L107" s="270"/>
      <c r="M107" s="270"/>
      <c r="N107" s="270"/>
      <c r="O107" s="270"/>
      <c r="P107" s="270"/>
      <c r="Q107" s="270"/>
      <c r="R107" s="270"/>
      <c r="S107" s="270"/>
      <c r="T107" s="270"/>
      <c r="U107" s="270"/>
      <c r="V107" s="270"/>
      <c r="W107" s="270"/>
      <c r="X107" s="270"/>
      <c r="Y107" s="270"/>
      <c r="Z107" s="270"/>
      <c r="AA107" s="273" t="e">
        <f>AD96*100/D96</f>
        <v>#DIV/0!</v>
      </c>
      <c r="AB107" s="273"/>
      <c r="AC107" s="273"/>
      <c r="AD107" s="273"/>
      <c r="AE107" s="273"/>
    </row>
    <row r="108" spans="1:31" ht="30.75" customHeight="1">
      <c r="A108" s="270"/>
      <c r="B108" s="270"/>
      <c r="C108" s="270"/>
      <c r="D108" s="270"/>
      <c r="E108" s="270"/>
      <c r="F108" s="270"/>
      <c r="G108" s="270"/>
      <c r="H108" s="270"/>
      <c r="I108" s="270"/>
      <c r="J108" s="270"/>
      <c r="K108" s="270"/>
      <c r="L108" s="270"/>
      <c r="M108" s="270"/>
      <c r="N108" s="270"/>
      <c r="O108" s="270"/>
      <c r="P108" s="270"/>
      <c r="Q108" s="270"/>
      <c r="R108" s="270"/>
      <c r="S108" s="270"/>
      <c r="T108" s="270"/>
      <c r="U108" s="270"/>
      <c r="V108" s="270"/>
      <c r="W108" s="270"/>
      <c r="X108" s="270"/>
      <c r="Y108" s="270"/>
      <c r="Z108" s="270"/>
      <c r="AA108" s="273"/>
      <c r="AB108" s="273"/>
      <c r="AC108" s="273"/>
      <c r="AD108" s="273"/>
      <c r="AE108" s="273"/>
    </row>
    <row r="109" spans="1:31" ht="16.5" customHeight="1">
      <c r="A109" s="270" t="s">
        <v>49</v>
      </c>
      <c r="B109" s="271"/>
      <c r="C109" s="271"/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271"/>
      <c r="Q109" s="271"/>
      <c r="R109" s="271"/>
      <c r="S109" s="271"/>
      <c r="T109" s="271"/>
      <c r="U109" s="271"/>
      <c r="V109" s="271"/>
      <c r="W109" s="271"/>
      <c r="X109" s="271"/>
      <c r="Y109" s="271"/>
      <c r="Z109" s="271"/>
      <c r="AA109" s="273" t="e">
        <f>AE96/D96*100</f>
        <v>#DIV/0!</v>
      </c>
      <c r="AB109" s="273"/>
      <c r="AC109" s="273"/>
      <c r="AD109" s="273"/>
      <c r="AE109" s="273"/>
    </row>
    <row r="110" spans="1:31" ht="16.5" customHeight="1">
      <c r="A110" s="271"/>
      <c r="B110" s="271"/>
      <c r="C110" s="271"/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271"/>
      <c r="Q110" s="271"/>
      <c r="R110" s="271"/>
      <c r="S110" s="271"/>
      <c r="T110" s="271"/>
      <c r="U110" s="271"/>
      <c r="V110" s="271"/>
      <c r="W110" s="271"/>
      <c r="X110" s="271"/>
      <c r="Y110" s="271"/>
      <c r="Z110" s="271"/>
      <c r="AA110" s="273"/>
      <c r="AB110" s="273"/>
      <c r="AC110" s="273"/>
      <c r="AD110" s="273"/>
      <c r="AE110" s="273"/>
    </row>
    <row r="111" spans="7:31" ht="16.5" customHeight="1">
      <c r="G111" s="77"/>
      <c r="AA111" s="147"/>
      <c r="AB111" s="147"/>
      <c r="AC111" s="147"/>
      <c r="AD111" s="147"/>
      <c r="AE111" s="147"/>
    </row>
    <row r="112" spans="7:31" ht="16.5" customHeight="1">
      <c r="G112" s="77"/>
      <c r="AA112" s="148"/>
      <c r="AB112" s="148"/>
      <c r="AC112" s="148"/>
      <c r="AD112" s="148"/>
      <c r="AE112" s="148"/>
    </row>
    <row r="113" ht="16.5" customHeight="1">
      <c r="G113" s="77"/>
    </row>
    <row r="114" ht="16.5" customHeight="1">
      <c r="G114" s="77"/>
    </row>
    <row r="115" ht="16.5" customHeight="1">
      <c r="G115" s="77"/>
    </row>
    <row r="116" ht="16.5" customHeight="1">
      <c r="G116" s="77"/>
    </row>
    <row r="117" ht="16.5" customHeight="1">
      <c r="G117" s="77"/>
    </row>
    <row r="118" ht="16.5" customHeight="1">
      <c r="G118" s="77"/>
    </row>
    <row r="119" ht="16.5" customHeight="1">
      <c r="G119" s="77"/>
    </row>
    <row r="120" ht="16.5" customHeight="1">
      <c r="G120" s="77"/>
    </row>
    <row r="121" ht="16.5" customHeight="1">
      <c r="G121" s="77"/>
    </row>
    <row r="122" ht="16.5" customHeight="1">
      <c r="G122" s="77"/>
    </row>
    <row r="123" ht="16.5" customHeight="1">
      <c r="G123" s="77"/>
    </row>
    <row r="124" ht="16.5" customHeight="1">
      <c r="G124" s="77"/>
    </row>
    <row r="125" ht="16.5" customHeight="1">
      <c r="G125" s="77"/>
    </row>
    <row r="126" ht="16.5" customHeight="1">
      <c r="G126" s="77"/>
    </row>
    <row r="127" ht="16.5" customHeight="1">
      <c r="G127" s="77"/>
    </row>
    <row r="128" ht="16.5" customHeight="1">
      <c r="G128" s="77"/>
    </row>
    <row r="129" ht="16.5" customHeight="1">
      <c r="G129" s="77"/>
    </row>
    <row r="130" ht="16.5" customHeight="1">
      <c r="G130" s="77"/>
    </row>
    <row r="131" ht="16.5" customHeight="1">
      <c r="G131" s="77"/>
    </row>
    <row r="132" ht="16.5" customHeight="1">
      <c r="G132" s="77"/>
    </row>
    <row r="133" ht="16.5" customHeight="1">
      <c r="G133" s="77"/>
    </row>
    <row r="134" ht="16.5" customHeight="1">
      <c r="G134" s="77"/>
    </row>
    <row r="135" ht="16.5" customHeight="1">
      <c r="G135" s="77"/>
    </row>
    <row r="136" ht="16.5" customHeight="1">
      <c r="G136" s="77"/>
    </row>
    <row r="137" ht="16.5" customHeight="1">
      <c r="G137" s="77"/>
    </row>
    <row r="138" ht="16.5" customHeight="1">
      <c r="G138" s="77"/>
    </row>
    <row r="139" ht="16.5" customHeight="1">
      <c r="G139" s="77"/>
    </row>
    <row r="140" ht="16.5" customHeight="1">
      <c r="G140" s="77"/>
    </row>
    <row r="141" ht="16.5" customHeight="1">
      <c r="G141" s="77"/>
    </row>
    <row r="142" ht="16.5" customHeight="1">
      <c r="G142" s="77"/>
    </row>
    <row r="143" ht="16.5" customHeight="1">
      <c r="G143" s="77"/>
    </row>
    <row r="144" ht="16.5" customHeight="1">
      <c r="G144" s="77"/>
    </row>
    <row r="145" ht="16.5" customHeight="1">
      <c r="G145" s="77"/>
    </row>
    <row r="146" ht="16.5" customHeight="1">
      <c r="G146" s="77"/>
    </row>
    <row r="147" ht="16.5" customHeight="1">
      <c r="G147" s="77"/>
    </row>
    <row r="148" ht="16.5" customHeight="1">
      <c r="G148" s="77"/>
    </row>
    <row r="149" ht="16.5" customHeight="1">
      <c r="G149" s="77"/>
    </row>
    <row r="150" ht="16.5" customHeight="1">
      <c r="G150" s="77"/>
    </row>
    <row r="151" ht="16.5" customHeight="1">
      <c r="G151" s="77"/>
    </row>
    <row r="152" ht="16.5" customHeight="1">
      <c r="G152" s="77"/>
    </row>
    <row r="153" ht="16.5" customHeight="1">
      <c r="G153" s="77"/>
    </row>
    <row r="154" ht="16.5" customHeight="1">
      <c r="G154" s="77"/>
    </row>
    <row r="155" ht="16.5" customHeight="1">
      <c r="G155" s="77"/>
    </row>
    <row r="156" ht="16.5" customHeight="1">
      <c r="G156" s="77"/>
    </row>
    <row r="157" ht="16.5" customHeight="1">
      <c r="G157" s="77"/>
    </row>
    <row r="158" ht="16.5" customHeight="1">
      <c r="G158" s="77"/>
    </row>
    <row r="159" ht="16.5" customHeight="1">
      <c r="G159" s="77"/>
    </row>
    <row r="160" ht="16.5" customHeight="1">
      <c r="G160" s="77"/>
    </row>
    <row r="161" ht="16.5" customHeight="1">
      <c r="G161" s="77"/>
    </row>
    <row r="162" ht="16.5" customHeight="1">
      <c r="G162" s="77"/>
    </row>
    <row r="163" ht="16.5" customHeight="1">
      <c r="G163" s="77"/>
    </row>
    <row r="164" ht="16.5" customHeight="1">
      <c r="G164" s="77"/>
    </row>
    <row r="165" ht="16.5" customHeight="1">
      <c r="G165" s="77"/>
    </row>
    <row r="166" ht="16.5" customHeight="1">
      <c r="G166" s="77"/>
    </row>
    <row r="167" ht="13.5">
      <c r="G167" s="77"/>
    </row>
    <row r="168" ht="13.5">
      <c r="G168" s="77"/>
    </row>
    <row r="169" ht="13.5">
      <c r="G169" s="77"/>
    </row>
    <row r="170" ht="13.5">
      <c r="G170" s="77"/>
    </row>
    <row r="171" ht="13.5">
      <c r="G171" s="77"/>
    </row>
    <row r="172" ht="13.5">
      <c r="G172" s="77"/>
    </row>
    <row r="173" ht="13.5">
      <c r="G173" s="77"/>
    </row>
    <row r="174" ht="13.5">
      <c r="G174" s="77"/>
    </row>
    <row r="175" ht="13.5">
      <c r="G175" s="77"/>
    </row>
    <row r="176" ht="13.5">
      <c r="G176" s="77"/>
    </row>
    <row r="177" ht="13.5">
      <c r="G177" s="77"/>
    </row>
    <row r="178" ht="13.5">
      <c r="G178" s="77"/>
    </row>
    <row r="179" ht="13.5">
      <c r="G179" s="77"/>
    </row>
    <row r="180" ht="13.5">
      <c r="G180" s="77"/>
    </row>
    <row r="181" ht="13.5">
      <c r="G181" s="77"/>
    </row>
    <row r="182" ht="13.5">
      <c r="G182" s="77"/>
    </row>
    <row r="183" ht="13.5">
      <c r="G183" s="77"/>
    </row>
    <row r="184" ht="13.5">
      <c r="G184" s="77"/>
    </row>
    <row r="185" ht="13.5">
      <c r="G185" s="77"/>
    </row>
    <row r="186" ht="13.5">
      <c r="G186" s="77"/>
    </row>
    <row r="187" ht="13.5">
      <c r="G187" s="77"/>
    </row>
    <row r="188" ht="13.5">
      <c r="G188" s="77"/>
    </row>
    <row r="189" ht="13.5">
      <c r="G189" s="77"/>
    </row>
    <row r="190" ht="13.5">
      <c r="G190" s="77"/>
    </row>
    <row r="191" ht="13.5">
      <c r="G191" s="77"/>
    </row>
    <row r="192" ht="13.5">
      <c r="G192" s="77"/>
    </row>
    <row r="193" ht="13.5">
      <c r="G193" s="77"/>
    </row>
    <row r="194" ht="13.5">
      <c r="G194" s="77"/>
    </row>
    <row r="195" ht="13.5">
      <c r="G195" s="77"/>
    </row>
    <row r="196" ht="13.5">
      <c r="G196" s="77"/>
    </row>
    <row r="197" ht="13.5">
      <c r="G197" s="77"/>
    </row>
    <row r="198" ht="13.5">
      <c r="G198" s="77"/>
    </row>
    <row r="199" ht="13.5">
      <c r="G199" s="77"/>
    </row>
    <row r="200" ht="13.5">
      <c r="G200" s="77"/>
    </row>
    <row r="201" ht="13.5">
      <c r="G201" s="77"/>
    </row>
    <row r="202" ht="13.5">
      <c r="G202" s="77"/>
    </row>
    <row r="203" ht="13.5">
      <c r="G203" s="77"/>
    </row>
    <row r="204" ht="13.5">
      <c r="G204" s="77"/>
    </row>
    <row r="205" ht="13.5">
      <c r="G205" s="77"/>
    </row>
    <row r="206" ht="13.5">
      <c r="G206" s="77"/>
    </row>
    <row r="207" ht="13.5">
      <c r="G207" s="77"/>
    </row>
    <row r="208" ht="13.5">
      <c r="G208" s="77"/>
    </row>
    <row r="209" ht="13.5">
      <c r="G209" s="77"/>
    </row>
    <row r="210" ht="13.5">
      <c r="G210" s="77"/>
    </row>
    <row r="211" ht="13.5">
      <c r="G211" s="77"/>
    </row>
    <row r="212" ht="13.5">
      <c r="G212" s="77"/>
    </row>
    <row r="213" ht="13.5">
      <c r="G213" s="77"/>
    </row>
    <row r="214" ht="13.5">
      <c r="G214" s="77"/>
    </row>
    <row r="215" ht="13.5">
      <c r="G215" s="77"/>
    </row>
    <row r="216" ht="13.5">
      <c r="G216" s="77"/>
    </row>
    <row r="217" ht="13.5">
      <c r="G217" s="77"/>
    </row>
    <row r="218" ht="13.5">
      <c r="G218" s="77"/>
    </row>
    <row r="219" ht="13.5">
      <c r="G219" s="77"/>
    </row>
    <row r="220" ht="13.5">
      <c r="G220" s="77"/>
    </row>
    <row r="221" ht="13.5">
      <c r="G221" s="77"/>
    </row>
    <row r="222" ht="13.5">
      <c r="G222" s="77"/>
    </row>
    <row r="223" ht="13.5">
      <c r="G223" s="77"/>
    </row>
    <row r="224" ht="13.5">
      <c r="G224" s="77"/>
    </row>
    <row r="225" ht="13.5">
      <c r="G225" s="77"/>
    </row>
    <row r="226" ht="13.5">
      <c r="G226" s="77"/>
    </row>
    <row r="227" ht="13.5">
      <c r="G227" s="77"/>
    </row>
    <row r="228" ht="13.5">
      <c r="G228" s="77"/>
    </row>
    <row r="229" ht="13.5">
      <c r="G229" s="77"/>
    </row>
    <row r="230" ht="13.5">
      <c r="G230" s="77"/>
    </row>
    <row r="231" ht="13.5">
      <c r="G231" s="77"/>
    </row>
    <row r="232" ht="13.5">
      <c r="G232" s="77"/>
    </row>
    <row r="233" ht="13.5">
      <c r="G233" s="77"/>
    </row>
    <row r="234" ht="13.5">
      <c r="G234" s="77"/>
    </row>
    <row r="235" ht="13.5">
      <c r="G235" s="77"/>
    </row>
    <row r="236" ht="13.5">
      <c r="G236" s="77"/>
    </row>
    <row r="237" ht="13.5">
      <c r="G237" s="77"/>
    </row>
    <row r="238" ht="13.5">
      <c r="G238" s="77"/>
    </row>
    <row r="239" ht="13.5">
      <c r="G239" s="77"/>
    </row>
    <row r="240" ht="13.5">
      <c r="G240" s="77"/>
    </row>
    <row r="241" ht="13.5">
      <c r="G241" s="77"/>
    </row>
    <row r="242" ht="13.5">
      <c r="G242" s="77"/>
    </row>
    <row r="243" ht="13.5">
      <c r="G243" s="77"/>
    </row>
    <row r="244" ht="13.5">
      <c r="G244" s="77"/>
    </row>
    <row r="245" ht="13.5">
      <c r="G245" s="77"/>
    </row>
    <row r="246" ht="13.5">
      <c r="G246" s="77"/>
    </row>
    <row r="247" ht="13.5">
      <c r="G247" s="77"/>
    </row>
    <row r="248" ht="13.5">
      <c r="G248" s="77"/>
    </row>
    <row r="249" ht="13.5">
      <c r="G249" s="77"/>
    </row>
    <row r="250" ht="13.5">
      <c r="G250" s="77"/>
    </row>
    <row r="251" ht="13.5">
      <c r="G251" s="77"/>
    </row>
    <row r="252" ht="13.5">
      <c r="G252" s="77"/>
    </row>
    <row r="253" ht="13.5">
      <c r="G253" s="77"/>
    </row>
    <row r="254" ht="13.5">
      <c r="G254" s="77"/>
    </row>
    <row r="255" ht="13.5">
      <c r="G255" s="77"/>
    </row>
    <row r="256" ht="13.5">
      <c r="G256" s="77"/>
    </row>
    <row r="257" ht="13.5">
      <c r="G257" s="77"/>
    </row>
    <row r="258" ht="13.5">
      <c r="G258" s="77"/>
    </row>
    <row r="259" ht="13.5">
      <c r="G259" s="77"/>
    </row>
    <row r="260" ht="13.5">
      <c r="G260" s="77"/>
    </row>
    <row r="261" ht="13.5">
      <c r="G261" s="77"/>
    </row>
    <row r="262" ht="13.5">
      <c r="G262" s="77"/>
    </row>
    <row r="263" ht="13.5">
      <c r="G263" s="77"/>
    </row>
    <row r="264" ht="13.5">
      <c r="G264" s="77"/>
    </row>
  </sheetData>
  <sheetProtection/>
  <mergeCells count="56">
    <mergeCell ref="AA109:AE110"/>
    <mergeCell ref="A64:AE64"/>
    <mergeCell ref="A65:AE65"/>
    <mergeCell ref="A72:AE72"/>
    <mergeCell ref="A79:AE79"/>
    <mergeCell ref="A80:AE80"/>
    <mergeCell ref="A87:AE87"/>
    <mergeCell ref="A107:Z108"/>
    <mergeCell ref="AA105:AE105"/>
    <mergeCell ref="AA106:AE106"/>
    <mergeCell ref="A7:AE7"/>
    <mergeCell ref="A14:AE14"/>
    <mergeCell ref="A21:AE21"/>
    <mergeCell ref="A28:AE28"/>
    <mergeCell ref="A35:AE35"/>
    <mergeCell ref="A42:AE42"/>
    <mergeCell ref="A27:B27"/>
    <mergeCell ref="A2:B2"/>
    <mergeCell ref="A20:B20"/>
    <mergeCell ref="A13:B13"/>
    <mergeCell ref="AA3:AE4"/>
    <mergeCell ref="A78:B78"/>
    <mergeCell ref="A71:B71"/>
    <mergeCell ref="W3:Z3"/>
    <mergeCell ref="Y4:Z4"/>
    <mergeCell ref="S3:V3"/>
    <mergeCell ref="A56:B56"/>
    <mergeCell ref="Y98:Z98"/>
    <mergeCell ref="W98:X98"/>
    <mergeCell ref="U98:V98"/>
    <mergeCell ref="S98:T98"/>
    <mergeCell ref="A103:T104"/>
    <mergeCell ref="A1:I1"/>
    <mergeCell ref="G3:N4"/>
    <mergeCell ref="O3:R3"/>
    <mergeCell ref="J99:N99"/>
    <mergeCell ref="A34:B34"/>
    <mergeCell ref="A96:B96"/>
    <mergeCell ref="A41:B41"/>
    <mergeCell ref="E96:F96"/>
    <mergeCell ref="A48:B48"/>
    <mergeCell ref="A50:AE50"/>
    <mergeCell ref="A63:B63"/>
    <mergeCell ref="A94:AE94"/>
    <mergeCell ref="A49:AE49"/>
    <mergeCell ref="A57:AE57"/>
    <mergeCell ref="A109:Z110"/>
    <mergeCell ref="A106:Z106"/>
    <mergeCell ref="A105:Z105"/>
    <mergeCell ref="AA107:AE108"/>
    <mergeCell ref="A93:B93"/>
    <mergeCell ref="Q98:R98"/>
    <mergeCell ref="O98:P98"/>
    <mergeCell ref="A97:N97"/>
    <mergeCell ref="U103:AE104"/>
    <mergeCell ref="A101:AE102"/>
  </mergeCells>
  <printOptions horizontalCentered="1"/>
  <pageMargins left="0.2362204724409449" right="0.2362204724409449" top="0.5905511811023623" bottom="0.5905511811023623" header="0.1968503937007874" footer="0"/>
  <pageSetup cellComments="asDisplayed" fitToHeight="0" horizontalDpi="600" verticalDpi="600" orientation="landscape" paperSize="9" scale="79" r:id="rId3"/>
  <headerFooter differentFirst="1" scaleWithDoc="0" alignWithMargins="0">
    <oddHeader>&amp;C
</oddHeader>
  </headerFooter>
  <rowBreaks count="4" manualBreakCount="4">
    <brk id="27" max="30" man="1"/>
    <brk id="48" max="30" man="1"/>
    <brk id="71" max="30" man="1"/>
    <brk id="93" max="30" man="1"/>
  </rowBreaks>
  <colBreaks count="1" manualBreakCount="1">
    <brk id="31" max="10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274"/>
  <sheetViews>
    <sheetView tabSelected="1" view="pageBreakPreview" zoomScale="70" zoomScaleNormal="80" zoomScaleSheetLayoutView="70" zoomScalePageLayoutView="0" workbookViewId="0" topLeftCell="A19">
      <selection activeCell="W125" sqref="W125"/>
    </sheetView>
  </sheetViews>
  <sheetFormatPr defaultColWidth="9.125" defaultRowHeight="12.75"/>
  <cols>
    <col min="1" max="1" width="6.625" style="335" customWidth="1"/>
    <col min="2" max="2" width="37.375" style="330" customWidth="1"/>
    <col min="3" max="3" width="18.50390625" style="336" customWidth="1"/>
    <col min="4" max="4" width="6.375" style="330" customWidth="1"/>
    <col min="5" max="6" width="3.625" style="330" customWidth="1"/>
    <col min="7" max="7" width="7.375" style="330" customWidth="1"/>
    <col min="8" max="8" width="5.00390625" style="330" customWidth="1"/>
    <col min="9" max="9" width="5.50390625" style="330" customWidth="1"/>
    <col min="10" max="11" width="3.625" style="330" customWidth="1"/>
    <col min="12" max="12" width="4.375" style="330" customWidth="1"/>
    <col min="13" max="14" width="3.625" style="330" customWidth="1"/>
    <col min="15" max="15" width="4.50390625" style="330" customWidth="1"/>
    <col min="16" max="16" width="5.625" style="330" customWidth="1"/>
    <col min="17" max="18" width="4.50390625" style="330" customWidth="1"/>
    <col min="19" max="19" width="4.625" style="330" customWidth="1"/>
    <col min="20" max="20" width="5.375" style="330" customWidth="1"/>
    <col min="21" max="23" width="4.625" style="330" customWidth="1"/>
    <col min="24" max="24" width="4.375" style="330" customWidth="1"/>
    <col min="25" max="25" width="5.125" style="330" customWidth="1"/>
    <col min="26" max="26" width="5.375" style="330" customWidth="1"/>
    <col min="27" max="27" width="5.00390625" style="330" customWidth="1"/>
    <col min="28" max="29" width="9.125" style="330" customWidth="1"/>
    <col min="30" max="30" width="13.00390625" style="330" customWidth="1"/>
    <col min="31" max="31" width="6.00390625" style="330" customWidth="1"/>
    <col min="32" max="16384" width="9.125" style="330" customWidth="1"/>
  </cols>
  <sheetData>
    <row r="1" spans="1:9" ht="15.75">
      <c r="A1" s="328" t="s">
        <v>42</v>
      </c>
      <c r="B1" s="329"/>
      <c r="C1" s="329"/>
      <c r="D1" s="329"/>
      <c r="E1" s="329"/>
      <c r="F1" s="329"/>
      <c r="G1" s="329"/>
      <c r="H1" s="329"/>
      <c r="I1" s="329"/>
    </row>
    <row r="2" spans="1:27" ht="19.5" customHeight="1" thickBot="1">
      <c r="A2" s="331" t="s">
        <v>139</v>
      </c>
      <c r="B2" s="332"/>
      <c r="C2" s="333"/>
      <c r="Q2" s="334"/>
      <c r="S2" s="334"/>
      <c r="U2" s="334"/>
      <c r="W2" s="334"/>
      <c r="Y2" s="334"/>
      <c r="AA2" s="334"/>
    </row>
    <row r="3" spans="6:31" ht="12.75" customHeight="1" thickBot="1" thickTop="1">
      <c r="F3" s="337"/>
      <c r="G3" s="338" t="s">
        <v>3</v>
      </c>
      <c r="H3" s="339"/>
      <c r="I3" s="339"/>
      <c r="J3" s="339"/>
      <c r="K3" s="339"/>
      <c r="L3" s="339"/>
      <c r="M3" s="339"/>
      <c r="N3" s="340"/>
      <c r="O3" s="341" t="s">
        <v>0</v>
      </c>
      <c r="P3" s="342"/>
      <c r="Q3" s="342"/>
      <c r="R3" s="342"/>
      <c r="S3" s="341" t="s">
        <v>1</v>
      </c>
      <c r="T3" s="342"/>
      <c r="U3" s="342"/>
      <c r="V3" s="342"/>
      <c r="W3" s="341" t="s">
        <v>2</v>
      </c>
      <c r="X3" s="342"/>
      <c r="Y3" s="342"/>
      <c r="Z3" s="342"/>
      <c r="AA3" s="343" t="s">
        <v>55</v>
      </c>
      <c r="AB3" s="344"/>
      <c r="AC3" s="344"/>
      <c r="AD3" s="344"/>
      <c r="AE3" s="345"/>
    </row>
    <row r="4" spans="6:31" ht="16.5" customHeight="1" thickBot="1" thickTop="1">
      <c r="F4" s="337"/>
      <c r="G4" s="346"/>
      <c r="H4" s="347"/>
      <c r="I4" s="347"/>
      <c r="J4" s="347"/>
      <c r="K4" s="347"/>
      <c r="L4" s="347"/>
      <c r="M4" s="347"/>
      <c r="N4" s="348"/>
      <c r="O4" s="349" t="s">
        <v>4</v>
      </c>
      <c r="P4" s="349"/>
      <c r="Q4" s="349" t="s">
        <v>5</v>
      </c>
      <c r="R4" s="349"/>
      <c r="S4" s="349" t="s">
        <v>6</v>
      </c>
      <c r="T4" s="349"/>
      <c r="U4" s="349" t="s">
        <v>7</v>
      </c>
      <c r="V4" s="349"/>
      <c r="W4" s="350" t="s">
        <v>8</v>
      </c>
      <c r="X4" s="350"/>
      <c r="Y4" s="341" t="s">
        <v>9</v>
      </c>
      <c r="Z4" s="351"/>
      <c r="AA4" s="352"/>
      <c r="AB4" s="353"/>
      <c r="AC4" s="353"/>
      <c r="AD4" s="353"/>
      <c r="AE4" s="354"/>
    </row>
    <row r="5" spans="1:31" s="368" customFormat="1" ht="182.25" customHeight="1" thickBot="1" thickTop="1">
      <c r="A5" s="355" t="s">
        <v>10</v>
      </c>
      <c r="B5" s="356" t="s">
        <v>21</v>
      </c>
      <c r="C5" s="357" t="s">
        <v>56</v>
      </c>
      <c r="D5" s="358" t="s">
        <v>15</v>
      </c>
      <c r="E5" s="358" t="s">
        <v>43</v>
      </c>
      <c r="F5" s="358" t="s">
        <v>44</v>
      </c>
      <c r="G5" s="359" t="s">
        <v>11</v>
      </c>
      <c r="H5" s="360" t="s">
        <v>245</v>
      </c>
      <c r="I5" s="361" t="s">
        <v>246</v>
      </c>
      <c r="J5" s="361" t="s">
        <v>247</v>
      </c>
      <c r="K5" s="361" t="s">
        <v>248</v>
      </c>
      <c r="L5" s="361" t="s">
        <v>249</v>
      </c>
      <c r="M5" s="362" t="s">
        <v>250</v>
      </c>
      <c r="N5" s="363" t="s">
        <v>251</v>
      </c>
      <c r="O5" s="360" t="s">
        <v>12</v>
      </c>
      <c r="P5" s="364" t="s">
        <v>18</v>
      </c>
      <c r="Q5" s="360" t="s">
        <v>12</v>
      </c>
      <c r="R5" s="364" t="s">
        <v>18</v>
      </c>
      <c r="S5" s="360" t="s">
        <v>12</v>
      </c>
      <c r="T5" s="364" t="s">
        <v>18</v>
      </c>
      <c r="U5" s="360" t="s">
        <v>12</v>
      </c>
      <c r="V5" s="364" t="s">
        <v>18</v>
      </c>
      <c r="W5" s="360" t="s">
        <v>12</v>
      </c>
      <c r="X5" s="365" t="s">
        <v>18</v>
      </c>
      <c r="Y5" s="366" t="s">
        <v>12</v>
      </c>
      <c r="Z5" s="365" t="s">
        <v>18</v>
      </c>
      <c r="AA5" s="367" t="s">
        <v>22</v>
      </c>
      <c r="AB5" s="367" t="s">
        <v>45</v>
      </c>
      <c r="AC5" s="367" t="s">
        <v>46</v>
      </c>
      <c r="AD5" s="367" t="s">
        <v>54</v>
      </c>
      <c r="AE5" s="367" t="s">
        <v>53</v>
      </c>
    </row>
    <row r="6" spans="1:31" s="372" customFormat="1" ht="15" thickBot="1" thickTop="1">
      <c r="A6" s="369">
        <v>1</v>
      </c>
      <c r="B6" s="369">
        <v>2</v>
      </c>
      <c r="C6" s="369">
        <v>3</v>
      </c>
      <c r="D6" s="369">
        <v>4</v>
      </c>
      <c r="E6" s="369">
        <v>5</v>
      </c>
      <c r="F6" s="369">
        <v>6</v>
      </c>
      <c r="G6" s="369">
        <v>7</v>
      </c>
      <c r="H6" s="369">
        <v>8</v>
      </c>
      <c r="I6" s="369">
        <v>9</v>
      </c>
      <c r="J6" s="369">
        <v>10</v>
      </c>
      <c r="K6" s="369">
        <v>11</v>
      </c>
      <c r="L6" s="369">
        <v>12</v>
      </c>
      <c r="M6" s="369">
        <v>13</v>
      </c>
      <c r="N6" s="369">
        <v>14</v>
      </c>
      <c r="O6" s="370">
        <v>15</v>
      </c>
      <c r="P6" s="371">
        <v>16</v>
      </c>
      <c r="Q6" s="370">
        <v>17</v>
      </c>
      <c r="R6" s="371">
        <v>18</v>
      </c>
      <c r="S6" s="370">
        <v>19</v>
      </c>
      <c r="T6" s="371">
        <v>20</v>
      </c>
      <c r="U6" s="370">
        <v>21</v>
      </c>
      <c r="V6" s="371">
        <v>22</v>
      </c>
      <c r="W6" s="370">
        <v>23</v>
      </c>
      <c r="X6" s="371">
        <v>24</v>
      </c>
      <c r="Y6" s="370">
        <v>25</v>
      </c>
      <c r="Z6" s="371">
        <v>26</v>
      </c>
      <c r="AA6" s="371">
        <v>27</v>
      </c>
      <c r="AB6" s="371">
        <v>28</v>
      </c>
      <c r="AC6" s="371">
        <v>29</v>
      </c>
      <c r="AD6" s="371">
        <v>30</v>
      </c>
      <c r="AE6" s="371">
        <v>31</v>
      </c>
    </row>
    <row r="7" spans="1:31" s="377" customFormat="1" ht="16.5" customHeight="1" thickBot="1" thickTop="1">
      <c r="A7" s="373" t="s">
        <v>93</v>
      </c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4"/>
      <c r="Y7" s="375"/>
      <c r="Z7" s="375"/>
      <c r="AA7" s="375"/>
      <c r="AB7" s="375"/>
      <c r="AC7" s="374"/>
      <c r="AD7" s="374"/>
      <c r="AE7" s="376"/>
    </row>
    <row r="8" spans="1:31" ht="16.5" customHeight="1" thickBot="1" thickTop="1">
      <c r="A8" s="378">
        <v>1</v>
      </c>
      <c r="B8" s="379" t="s">
        <v>212</v>
      </c>
      <c r="C8" s="267" t="s">
        <v>231</v>
      </c>
      <c r="D8" s="380">
        <v>1</v>
      </c>
      <c r="E8" s="229"/>
      <c r="F8" s="381" t="s">
        <v>63</v>
      </c>
      <c r="G8" s="254">
        <f aca="true" t="shared" si="0" ref="G8:G17">SUM(H8:N8)</f>
        <v>9</v>
      </c>
      <c r="H8" s="169"/>
      <c r="I8" s="257">
        <v>9</v>
      </c>
      <c r="J8" s="171"/>
      <c r="K8" s="170"/>
      <c r="L8" s="170"/>
      <c r="M8" s="170"/>
      <c r="N8" s="170"/>
      <c r="O8" s="172"/>
      <c r="P8" s="262">
        <v>9</v>
      </c>
      <c r="Q8" s="172"/>
      <c r="R8" s="173"/>
      <c r="S8" s="172"/>
      <c r="T8" s="173"/>
      <c r="U8" s="172"/>
      <c r="V8" s="173"/>
      <c r="W8" s="172"/>
      <c r="X8" s="173"/>
      <c r="Y8" s="382"/>
      <c r="Z8" s="383"/>
      <c r="AA8" s="384"/>
      <c r="AB8" s="385">
        <v>0.5</v>
      </c>
      <c r="AC8" s="386"/>
      <c r="AD8" s="387"/>
      <c r="AE8" s="388"/>
    </row>
    <row r="9" spans="1:31" ht="16.5" customHeight="1" thickTop="1">
      <c r="A9" s="378">
        <v>2</v>
      </c>
      <c r="B9" s="244" t="s">
        <v>59</v>
      </c>
      <c r="C9" s="253" t="s">
        <v>131</v>
      </c>
      <c r="D9" s="380">
        <v>2</v>
      </c>
      <c r="E9" s="229"/>
      <c r="F9" s="389" t="s">
        <v>60</v>
      </c>
      <c r="G9" s="254">
        <f>SUM(H9:N9)</f>
        <v>18</v>
      </c>
      <c r="H9" s="169">
        <f>O9+Q9+S9+U9+W9+Y9</f>
        <v>18</v>
      </c>
      <c r="I9" s="170"/>
      <c r="J9" s="171"/>
      <c r="K9" s="170"/>
      <c r="L9" s="170"/>
      <c r="M9" s="170"/>
      <c r="N9" s="170"/>
      <c r="O9" s="172"/>
      <c r="P9" s="173"/>
      <c r="Q9" s="172"/>
      <c r="R9" s="173"/>
      <c r="S9" s="172"/>
      <c r="T9" s="173"/>
      <c r="U9" s="172"/>
      <c r="V9" s="173"/>
      <c r="W9" s="172">
        <v>18</v>
      </c>
      <c r="X9" s="173"/>
      <c r="Y9" s="382"/>
      <c r="Z9" s="383"/>
      <c r="AA9" s="384"/>
      <c r="AB9" s="385">
        <v>0.9</v>
      </c>
      <c r="AC9" s="386"/>
      <c r="AD9" s="387"/>
      <c r="AE9" s="388"/>
    </row>
    <row r="10" spans="1:31" ht="16.5" customHeight="1">
      <c r="A10" s="390">
        <v>3</v>
      </c>
      <c r="B10" s="391" t="s">
        <v>61</v>
      </c>
      <c r="C10" s="267" t="s">
        <v>132</v>
      </c>
      <c r="D10" s="380">
        <v>2</v>
      </c>
      <c r="E10" s="229"/>
      <c r="F10" s="389" t="s">
        <v>60</v>
      </c>
      <c r="G10" s="254">
        <f t="shared" si="0"/>
        <v>18</v>
      </c>
      <c r="H10" s="169">
        <f>O10+Q10+S10+U10+W10+Y10</f>
        <v>18</v>
      </c>
      <c r="I10" s="170"/>
      <c r="J10" s="171"/>
      <c r="K10" s="170"/>
      <c r="L10" s="170"/>
      <c r="M10" s="170"/>
      <c r="N10" s="170"/>
      <c r="O10" s="172"/>
      <c r="P10" s="173"/>
      <c r="Q10" s="172"/>
      <c r="R10" s="173"/>
      <c r="S10" s="172"/>
      <c r="T10" s="173"/>
      <c r="U10" s="172"/>
      <c r="V10" s="173"/>
      <c r="W10" s="172">
        <v>18</v>
      </c>
      <c r="X10" s="173"/>
      <c r="Y10" s="392"/>
      <c r="Z10" s="393"/>
      <c r="AA10" s="394"/>
      <c r="AB10" s="385">
        <v>0.9</v>
      </c>
      <c r="AC10" s="395"/>
      <c r="AD10" s="387"/>
      <c r="AE10" s="388"/>
    </row>
    <row r="11" spans="1:31" ht="16.5" customHeight="1">
      <c r="A11" s="390">
        <v>4</v>
      </c>
      <c r="B11" s="396" t="s">
        <v>62</v>
      </c>
      <c r="C11" s="255" t="s">
        <v>133</v>
      </c>
      <c r="D11" s="380">
        <v>3</v>
      </c>
      <c r="E11" s="397"/>
      <c r="F11" s="397" t="s">
        <v>63</v>
      </c>
      <c r="G11" s="254">
        <f t="shared" si="0"/>
        <v>27</v>
      </c>
      <c r="H11" s="169">
        <f>O11+Q11+S11+U11+W11+Y11</f>
        <v>9</v>
      </c>
      <c r="I11" s="256">
        <v>18</v>
      </c>
      <c r="J11" s="257"/>
      <c r="K11" s="256"/>
      <c r="L11" s="256"/>
      <c r="M11" s="256"/>
      <c r="N11" s="256"/>
      <c r="O11" s="258">
        <v>9</v>
      </c>
      <c r="P11" s="259">
        <v>18</v>
      </c>
      <c r="Q11" s="260"/>
      <c r="R11" s="261"/>
      <c r="S11" s="260"/>
      <c r="T11" s="261"/>
      <c r="U11" s="260"/>
      <c r="V11" s="261"/>
      <c r="W11" s="260"/>
      <c r="X11" s="261"/>
      <c r="Y11" s="398"/>
      <c r="Z11" s="393"/>
      <c r="AA11" s="394"/>
      <c r="AB11" s="399">
        <v>1.3</v>
      </c>
      <c r="AC11" s="400"/>
      <c r="AD11" s="401"/>
      <c r="AE11" s="402"/>
    </row>
    <row r="12" spans="1:31" ht="15">
      <c r="A12" s="390">
        <v>5</v>
      </c>
      <c r="B12" s="403" t="s">
        <v>64</v>
      </c>
      <c r="C12" s="255" t="s">
        <v>134</v>
      </c>
      <c r="D12" s="380">
        <v>2</v>
      </c>
      <c r="E12" s="397"/>
      <c r="F12" s="397" t="s">
        <v>65</v>
      </c>
      <c r="G12" s="254">
        <f t="shared" si="0"/>
        <v>18</v>
      </c>
      <c r="H12" s="169">
        <f>O12+Q12+S12+U12+W12+Y12</f>
        <v>18</v>
      </c>
      <c r="I12" s="256"/>
      <c r="J12" s="257"/>
      <c r="K12" s="256"/>
      <c r="L12" s="256"/>
      <c r="M12" s="256"/>
      <c r="N12" s="256"/>
      <c r="O12" s="258"/>
      <c r="P12" s="259"/>
      <c r="Q12" s="260"/>
      <c r="R12" s="261"/>
      <c r="S12" s="260">
        <v>18</v>
      </c>
      <c r="T12" s="261"/>
      <c r="U12" s="260"/>
      <c r="V12" s="261"/>
      <c r="W12" s="260"/>
      <c r="X12" s="261"/>
      <c r="Y12" s="398"/>
      <c r="Z12" s="393"/>
      <c r="AA12" s="394"/>
      <c r="AB12" s="385">
        <f>(30*0.6+4+2)/25</f>
        <v>0.96</v>
      </c>
      <c r="AC12" s="400"/>
      <c r="AD12" s="401"/>
      <c r="AE12" s="402"/>
    </row>
    <row r="13" spans="1:31" ht="15">
      <c r="A13" s="390" t="s">
        <v>227</v>
      </c>
      <c r="B13" s="403" t="s">
        <v>141</v>
      </c>
      <c r="C13" s="255" t="s">
        <v>140</v>
      </c>
      <c r="D13" s="380">
        <v>2</v>
      </c>
      <c r="E13" s="397"/>
      <c r="F13" s="397" t="s">
        <v>63</v>
      </c>
      <c r="G13" s="254">
        <f t="shared" si="0"/>
        <v>23</v>
      </c>
      <c r="H13" s="169"/>
      <c r="I13" s="256"/>
      <c r="J13" s="257"/>
      <c r="K13" s="256"/>
      <c r="L13" s="269">
        <v>23</v>
      </c>
      <c r="M13" s="256"/>
      <c r="N13" s="256"/>
      <c r="O13" s="258"/>
      <c r="P13" s="259">
        <v>23</v>
      </c>
      <c r="Q13" s="260"/>
      <c r="R13" s="261"/>
      <c r="S13" s="260"/>
      <c r="T13" s="261"/>
      <c r="U13" s="260"/>
      <c r="V13" s="261"/>
      <c r="W13" s="260"/>
      <c r="X13" s="261"/>
      <c r="Y13" s="398"/>
      <c r="Z13" s="393"/>
      <c r="AA13" s="394"/>
      <c r="AB13" s="385">
        <v>1.1</v>
      </c>
      <c r="AC13" s="400"/>
      <c r="AD13" s="401"/>
      <c r="AE13" s="402"/>
    </row>
    <row r="14" spans="1:31" ht="15">
      <c r="A14" s="390" t="s">
        <v>228</v>
      </c>
      <c r="B14" s="403" t="s">
        <v>142</v>
      </c>
      <c r="C14" s="255" t="s">
        <v>144</v>
      </c>
      <c r="D14" s="380">
        <v>2</v>
      </c>
      <c r="E14" s="397"/>
      <c r="F14" s="397" t="s">
        <v>66</v>
      </c>
      <c r="G14" s="254">
        <f t="shared" si="0"/>
        <v>23</v>
      </c>
      <c r="H14" s="169"/>
      <c r="I14" s="256"/>
      <c r="J14" s="257"/>
      <c r="K14" s="256"/>
      <c r="L14" s="269">
        <v>23</v>
      </c>
      <c r="M14" s="256"/>
      <c r="N14" s="256"/>
      <c r="O14" s="258"/>
      <c r="P14" s="259"/>
      <c r="Q14" s="260"/>
      <c r="R14" s="261">
        <v>23</v>
      </c>
      <c r="S14" s="260"/>
      <c r="T14" s="261"/>
      <c r="U14" s="260"/>
      <c r="V14" s="261"/>
      <c r="W14" s="260"/>
      <c r="X14" s="261"/>
      <c r="Y14" s="398"/>
      <c r="Z14" s="393"/>
      <c r="AA14" s="394"/>
      <c r="AB14" s="385">
        <v>1.1</v>
      </c>
      <c r="AC14" s="400"/>
      <c r="AD14" s="401"/>
      <c r="AE14" s="402"/>
    </row>
    <row r="15" spans="1:31" ht="15">
      <c r="A15" s="390" t="s">
        <v>229</v>
      </c>
      <c r="B15" s="403" t="s">
        <v>143</v>
      </c>
      <c r="C15" s="255" t="s">
        <v>145</v>
      </c>
      <c r="D15" s="380">
        <v>2</v>
      </c>
      <c r="E15" s="397"/>
      <c r="F15" s="397" t="s">
        <v>65</v>
      </c>
      <c r="G15" s="254">
        <f t="shared" si="0"/>
        <v>23</v>
      </c>
      <c r="H15" s="169"/>
      <c r="I15" s="256"/>
      <c r="J15" s="257"/>
      <c r="K15" s="256"/>
      <c r="L15" s="269">
        <v>23</v>
      </c>
      <c r="M15" s="256"/>
      <c r="N15" s="256"/>
      <c r="O15" s="258"/>
      <c r="P15" s="259"/>
      <c r="Q15" s="260"/>
      <c r="R15" s="261"/>
      <c r="S15" s="260"/>
      <c r="T15" s="261">
        <v>23</v>
      </c>
      <c r="U15" s="260"/>
      <c r="V15" s="261"/>
      <c r="W15" s="260"/>
      <c r="X15" s="261"/>
      <c r="Y15" s="398"/>
      <c r="Z15" s="393"/>
      <c r="AA15" s="394"/>
      <c r="AB15" s="385">
        <v>1.1</v>
      </c>
      <c r="AC15" s="400"/>
      <c r="AD15" s="401"/>
      <c r="AE15" s="402"/>
    </row>
    <row r="16" spans="1:31" ht="15">
      <c r="A16" s="390" t="s">
        <v>230</v>
      </c>
      <c r="B16" s="403" t="s">
        <v>252</v>
      </c>
      <c r="C16" s="255" t="s">
        <v>146</v>
      </c>
      <c r="D16" s="380">
        <v>2</v>
      </c>
      <c r="E16" s="397" t="s">
        <v>67</v>
      </c>
      <c r="F16" s="397"/>
      <c r="G16" s="254">
        <f>SUM(H16:N16)</f>
        <v>23</v>
      </c>
      <c r="H16" s="169"/>
      <c r="I16" s="256"/>
      <c r="J16" s="257"/>
      <c r="K16" s="256"/>
      <c r="L16" s="269">
        <v>23</v>
      </c>
      <c r="M16" s="256"/>
      <c r="N16" s="256"/>
      <c r="O16" s="258"/>
      <c r="P16" s="259"/>
      <c r="Q16" s="260"/>
      <c r="R16" s="261"/>
      <c r="S16" s="260"/>
      <c r="T16" s="261"/>
      <c r="U16" s="260"/>
      <c r="V16" s="261">
        <v>23</v>
      </c>
      <c r="W16" s="260"/>
      <c r="X16" s="261"/>
      <c r="Y16" s="398"/>
      <c r="Z16" s="393"/>
      <c r="AA16" s="394"/>
      <c r="AB16" s="385">
        <v>1.1</v>
      </c>
      <c r="AC16" s="400"/>
      <c r="AD16" s="401"/>
      <c r="AE16" s="402"/>
    </row>
    <row r="17" spans="1:31" ht="15" thickBot="1">
      <c r="A17" s="390">
        <v>7</v>
      </c>
      <c r="B17" s="404" t="s">
        <v>215</v>
      </c>
      <c r="C17" s="255" t="s">
        <v>232</v>
      </c>
      <c r="D17" s="380">
        <v>1</v>
      </c>
      <c r="E17" s="397"/>
      <c r="F17" s="397" t="s">
        <v>81</v>
      </c>
      <c r="G17" s="254">
        <f t="shared" si="0"/>
        <v>9</v>
      </c>
      <c r="H17" s="169"/>
      <c r="I17" s="256">
        <v>9</v>
      </c>
      <c r="J17" s="257"/>
      <c r="K17" s="256"/>
      <c r="L17" s="269"/>
      <c r="M17" s="256"/>
      <c r="N17" s="256"/>
      <c r="O17" s="258"/>
      <c r="P17" s="259"/>
      <c r="Q17" s="260"/>
      <c r="R17" s="261"/>
      <c r="S17" s="260"/>
      <c r="T17" s="261"/>
      <c r="U17" s="260"/>
      <c r="V17" s="261"/>
      <c r="W17" s="260"/>
      <c r="X17" s="261"/>
      <c r="Y17" s="398"/>
      <c r="Z17" s="405">
        <v>9</v>
      </c>
      <c r="AA17" s="394"/>
      <c r="AB17" s="385">
        <v>0.5</v>
      </c>
      <c r="AC17" s="400"/>
      <c r="AD17" s="401"/>
      <c r="AE17" s="402"/>
    </row>
    <row r="18" spans="1:31" s="377" customFormat="1" ht="16.5" customHeight="1" thickBot="1" thickTop="1">
      <c r="A18" s="406" t="s">
        <v>11</v>
      </c>
      <c r="B18" s="407"/>
      <c r="C18" s="408"/>
      <c r="D18" s="409">
        <f>SUM(D8:D17)</f>
        <v>19</v>
      </c>
      <c r="E18" s="410"/>
      <c r="F18" s="410"/>
      <c r="G18" s="409">
        <f>SUM(G8:G17)</f>
        <v>191</v>
      </c>
      <c r="H18" s="411">
        <f aca="true" t="shared" si="1" ref="H18:AE18">SUM(H8:H17)</f>
        <v>63</v>
      </c>
      <c r="I18" s="412">
        <f t="shared" si="1"/>
        <v>36</v>
      </c>
      <c r="J18" s="412">
        <f t="shared" si="1"/>
        <v>0</v>
      </c>
      <c r="K18" s="412">
        <f t="shared" si="1"/>
        <v>0</v>
      </c>
      <c r="L18" s="412">
        <f t="shared" si="1"/>
        <v>92</v>
      </c>
      <c r="M18" s="412">
        <f t="shared" si="1"/>
        <v>0</v>
      </c>
      <c r="N18" s="413">
        <f t="shared" si="1"/>
        <v>0</v>
      </c>
      <c r="O18" s="411">
        <f t="shared" si="1"/>
        <v>9</v>
      </c>
      <c r="P18" s="413">
        <f t="shared" si="1"/>
        <v>50</v>
      </c>
      <c r="Q18" s="413">
        <f t="shared" si="1"/>
        <v>0</v>
      </c>
      <c r="R18" s="411">
        <f t="shared" si="1"/>
        <v>23</v>
      </c>
      <c r="S18" s="411">
        <f t="shared" si="1"/>
        <v>18</v>
      </c>
      <c r="T18" s="411">
        <f t="shared" si="1"/>
        <v>23</v>
      </c>
      <c r="U18" s="411">
        <f t="shared" si="1"/>
        <v>0</v>
      </c>
      <c r="V18" s="411">
        <f t="shared" si="1"/>
        <v>23</v>
      </c>
      <c r="W18" s="411">
        <f t="shared" si="1"/>
        <v>36</v>
      </c>
      <c r="X18" s="411">
        <f t="shared" si="1"/>
        <v>0</v>
      </c>
      <c r="Y18" s="411">
        <f t="shared" si="1"/>
        <v>0</v>
      </c>
      <c r="Z18" s="411">
        <f t="shared" si="1"/>
        <v>9</v>
      </c>
      <c r="AA18" s="411">
        <f t="shared" si="1"/>
        <v>0</v>
      </c>
      <c r="AB18" s="411">
        <f t="shared" si="1"/>
        <v>9.459999999999999</v>
      </c>
      <c r="AC18" s="411">
        <f t="shared" si="1"/>
        <v>0</v>
      </c>
      <c r="AD18" s="411">
        <f t="shared" si="1"/>
        <v>0</v>
      </c>
      <c r="AE18" s="411">
        <f t="shared" si="1"/>
        <v>0</v>
      </c>
    </row>
    <row r="19" spans="1:31" ht="16.5" customHeight="1" thickBot="1" thickTop="1">
      <c r="A19" s="373" t="s">
        <v>94</v>
      </c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4"/>
      <c r="U19" s="374"/>
      <c r="V19" s="374"/>
      <c r="W19" s="374"/>
      <c r="X19" s="374"/>
      <c r="Y19" s="374"/>
      <c r="Z19" s="374"/>
      <c r="AA19" s="374"/>
      <c r="AB19" s="374"/>
      <c r="AC19" s="374"/>
      <c r="AD19" s="374"/>
      <c r="AE19" s="376"/>
    </row>
    <row r="20" spans="1:31" ht="16.5" customHeight="1" thickBot="1" thickTop="1">
      <c r="A20" s="159">
        <v>8</v>
      </c>
      <c r="B20" s="160" t="s">
        <v>68</v>
      </c>
      <c r="C20" s="161" t="s">
        <v>147</v>
      </c>
      <c r="D20" s="211">
        <v>5</v>
      </c>
      <c r="E20" s="212" t="s">
        <v>63</v>
      </c>
      <c r="F20" s="212"/>
      <c r="G20" s="162">
        <f>SUM(H20:N20)</f>
        <v>27</v>
      </c>
      <c r="H20" s="163">
        <f>O20+Q20+S20+U20+W20+Y20</f>
        <v>9</v>
      </c>
      <c r="I20" s="164">
        <v>18</v>
      </c>
      <c r="J20" s="164"/>
      <c r="K20" s="164"/>
      <c r="L20" s="164"/>
      <c r="M20" s="164"/>
      <c r="N20" s="164"/>
      <c r="O20" s="165">
        <v>9</v>
      </c>
      <c r="P20" s="166">
        <v>18</v>
      </c>
      <c r="Q20" s="165"/>
      <c r="R20" s="166"/>
      <c r="S20" s="165"/>
      <c r="T20" s="166"/>
      <c r="U20" s="414"/>
      <c r="V20" s="383"/>
      <c r="W20" s="234"/>
      <c r="X20" s="182"/>
      <c r="Y20" s="242"/>
      <c r="Z20" s="250"/>
      <c r="AA20" s="415"/>
      <c r="AB20" s="416">
        <v>1.3</v>
      </c>
      <c r="AC20" s="417"/>
      <c r="AD20" s="418"/>
      <c r="AE20" s="419"/>
    </row>
    <row r="21" spans="1:31" ht="16.5" customHeight="1" thickBot="1">
      <c r="A21" s="159">
        <v>9</v>
      </c>
      <c r="B21" s="175" t="s">
        <v>217</v>
      </c>
      <c r="C21" s="168" t="s">
        <v>148</v>
      </c>
      <c r="D21" s="211">
        <v>5</v>
      </c>
      <c r="E21" s="229" t="s">
        <v>65</v>
      </c>
      <c r="F21" s="229"/>
      <c r="G21" s="162">
        <f>SUM(H21:N21)</f>
        <v>27</v>
      </c>
      <c r="H21" s="163">
        <f>O21+Q21+S21+U21+W21+Y21</f>
        <v>9</v>
      </c>
      <c r="I21" s="164">
        <v>18</v>
      </c>
      <c r="J21" s="171"/>
      <c r="K21" s="170"/>
      <c r="L21" s="170"/>
      <c r="M21" s="170"/>
      <c r="N21" s="170"/>
      <c r="O21" s="172"/>
      <c r="P21" s="173"/>
      <c r="Q21" s="172"/>
      <c r="R21" s="173"/>
      <c r="S21" s="172">
        <v>9</v>
      </c>
      <c r="T21" s="173">
        <v>18</v>
      </c>
      <c r="U21" s="420"/>
      <c r="V21" s="393"/>
      <c r="W21" s="227"/>
      <c r="X21" s="184"/>
      <c r="Y21" s="180"/>
      <c r="Z21" s="251"/>
      <c r="AA21" s="421"/>
      <c r="AB21" s="416">
        <v>1.3</v>
      </c>
      <c r="AC21" s="228"/>
      <c r="AD21" s="422"/>
      <c r="AE21" s="159"/>
    </row>
    <row r="22" spans="1:31" ht="16.5" customHeight="1" thickBot="1">
      <c r="A22" s="230">
        <v>10</v>
      </c>
      <c r="B22" s="199" t="s">
        <v>69</v>
      </c>
      <c r="C22" s="231" t="s">
        <v>149</v>
      </c>
      <c r="D22" s="211">
        <v>4</v>
      </c>
      <c r="E22" s="232"/>
      <c r="F22" s="233" t="s">
        <v>66</v>
      </c>
      <c r="G22" s="223">
        <f>SUM(H22:N22)</f>
        <v>27</v>
      </c>
      <c r="H22" s="163">
        <f>O22+Q22+S22+U22+W22+Y22</f>
        <v>9</v>
      </c>
      <c r="I22" s="164">
        <v>18</v>
      </c>
      <c r="J22" s="203"/>
      <c r="K22" s="203"/>
      <c r="L22" s="203"/>
      <c r="M22" s="203"/>
      <c r="N22" s="203"/>
      <c r="O22" s="204"/>
      <c r="P22" s="205"/>
      <c r="Q22" s="204">
        <v>9</v>
      </c>
      <c r="R22" s="205">
        <v>18</v>
      </c>
      <c r="S22" s="204"/>
      <c r="T22" s="205"/>
      <c r="U22" s="423"/>
      <c r="V22" s="424"/>
      <c r="W22" s="210"/>
      <c r="X22" s="186"/>
      <c r="Y22" s="209"/>
      <c r="Z22" s="252"/>
      <c r="AA22" s="425"/>
      <c r="AB22" s="416">
        <v>1.3</v>
      </c>
      <c r="AC22" s="208"/>
      <c r="AD22" s="426"/>
      <c r="AE22" s="230"/>
    </row>
    <row r="23" spans="1:39" s="377" customFormat="1" ht="16.5" customHeight="1" thickBot="1" thickTop="1">
      <c r="A23" s="406" t="s">
        <v>11</v>
      </c>
      <c r="B23" s="407"/>
      <c r="C23" s="427"/>
      <c r="D23" s="428">
        <f>SUM(D20:D22)</f>
        <v>14</v>
      </c>
      <c r="E23" s="429"/>
      <c r="F23" s="429"/>
      <c r="G23" s="409">
        <f>SUM(G20:G22)</f>
        <v>81</v>
      </c>
      <c r="H23" s="430">
        <f aca="true" t="shared" si="2" ref="H23:AE23">SUM(H20:H22)</f>
        <v>27</v>
      </c>
      <c r="I23" s="431">
        <f t="shared" si="2"/>
        <v>54</v>
      </c>
      <c r="J23" s="431">
        <f t="shared" si="2"/>
        <v>0</v>
      </c>
      <c r="K23" s="431">
        <f t="shared" si="2"/>
        <v>0</v>
      </c>
      <c r="L23" s="431">
        <f t="shared" si="2"/>
        <v>0</v>
      </c>
      <c r="M23" s="431">
        <f t="shared" si="2"/>
        <v>0</v>
      </c>
      <c r="N23" s="431">
        <f t="shared" si="2"/>
        <v>0</v>
      </c>
      <c r="O23" s="430">
        <f t="shared" si="2"/>
        <v>9</v>
      </c>
      <c r="P23" s="430">
        <f t="shared" si="2"/>
        <v>18</v>
      </c>
      <c r="Q23" s="430">
        <f t="shared" si="2"/>
        <v>9</v>
      </c>
      <c r="R23" s="430">
        <f t="shared" si="2"/>
        <v>18</v>
      </c>
      <c r="S23" s="430">
        <f t="shared" si="2"/>
        <v>9</v>
      </c>
      <c r="T23" s="430">
        <f t="shared" si="2"/>
        <v>18</v>
      </c>
      <c r="U23" s="430">
        <f t="shared" si="2"/>
        <v>0</v>
      </c>
      <c r="V23" s="430">
        <f t="shared" si="2"/>
        <v>0</v>
      </c>
      <c r="W23" s="430">
        <f t="shared" si="2"/>
        <v>0</v>
      </c>
      <c r="X23" s="430">
        <f t="shared" si="2"/>
        <v>0</v>
      </c>
      <c r="Y23" s="430">
        <f t="shared" si="2"/>
        <v>0</v>
      </c>
      <c r="Z23" s="430">
        <f t="shared" si="2"/>
        <v>0</v>
      </c>
      <c r="AA23" s="430">
        <f t="shared" si="2"/>
        <v>0</v>
      </c>
      <c r="AB23" s="430">
        <f t="shared" si="2"/>
        <v>3.9000000000000004</v>
      </c>
      <c r="AC23" s="430">
        <f t="shared" si="2"/>
        <v>0</v>
      </c>
      <c r="AD23" s="430">
        <f t="shared" si="2"/>
        <v>0</v>
      </c>
      <c r="AE23" s="430">
        <f t="shared" si="2"/>
        <v>0</v>
      </c>
      <c r="AG23" s="432"/>
      <c r="AH23" s="432"/>
      <c r="AI23" s="432"/>
      <c r="AJ23" s="432"/>
      <c r="AK23" s="432"/>
      <c r="AL23" s="432"/>
      <c r="AM23" s="432"/>
    </row>
    <row r="24" spans="1:39" ht="16.5" customHeight="1" thickBot="1" thickTop="1">
      <c r="A24" s="433" t="s">
        <v>95</v>
      </c>
      <c r="B24" s="375"/>
      <c r="C24" s="375"/>
      <c r="D24" s="375"/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  <c r="S24" s="375"/>
      <c r="T24" s="375"/>
      <c r="U24" s="375"/>
      <c r="V24" s="375"/>
      <c r="W24" s="375"/>
      <c r="X24" s="375"/>
      <c r="Y24" s="375"/>
      <c r="Z24" s="375"/>
      <c r="AA24" s="375"/>
      <c r="AB24" s="375"/>
      <c r="AC24" s="375"/>
      <c r="AD24" s="375"/>
      <c r="AE24" s="434"/>
      <c r="AG24" s="432"/>
      <c r="AH24" s="432"/>
      <c r="AI24" s="432"/>
      <c r="AJ24" s="432"/>
      <c r="AK24" s="432"/>
      <c r="AL24" s="432"/>
      <c r="AM24" s="435"/>
    </row>
    <row r="25" spans="1:39" ht="16.5" customHeight="1" thickBot="1" thickTop="1">
      <c r="A25" s="159">
        <v>11</v>
      </c>
      <c r="B25" s="235" t="s">
        <v>70</v>
      </c>
      <c r="C25" s="236" t="s">
        <v>150</v>
      </c>
      <c r="D25" s="237">
        <v>5</v>
      </c>
      <c r="E25" s="238" t="s">
        <v>63</v>
      </c>
      <c r="F25" s="238"/>
      <c r="G25" s="239">
        <f>SUM(H25:N25)</f>
        <v>27</v>
      </c>
      <c r="H25" s="240">
        <v>9</v>
      </c>
      <c r="I25" s="241">
        <v>18</v>
      </c>
      <c r="J25" s="241"/>
      <c r="K25" s="241"/>
      <c r="L25" s="241"/>
      <c r="M25" s="241"/>
      <c r="N25" s="241"/>
      <c r="O25" s="263">
        <v>9</v>
      </c>
      <c r="P25" s="264">
        <v>18</v>
      </c>
      <c r="Q25" s="263"/>
      <c r="R25" s="264"/>
      <c r="S25" s="263"/>
      <c r="T25" s="264"/>
      <c r="U25" s="436"/>
      <c r="V25" s="437"/>
      <c r="W25" s="181"/>
      <c r="X25" s="438"/>
      <c r="Y25" s="439"/>
      <c r="Z25" s="438"/>
      <c r="AA25" s="440"/>
      <c r="AB25" s="441">
        <v>1.3</v>
      </c>
      <c r="AC25" s="442"/>
      <c r="AD25" s="442"/>
      <c r="AE25" s="442"/>
      <c r="AG25" s="435"/>
      <c r="AH25" s="435"/>
      <c r="AI25" s="435"/>
      <c r="AJ25" s="435"/>
      <c r="AK25" s="435"/>
      <c r="AL25" s="435"/>
      <c r="AM25" s="435"/>
    </row>
    <row r="26" spans="1:39" ht="16.5" customHeight="1" thickBot="1" thickTop="1">
      <c r="A26" s="159">
        <v>12</v>
      </c>
      <c r="B26" s="175" t="s">
        <v>218</v>
      </c>
      <c r="C26" s="176" t="s">
        <v>219</v>
      </c>
      <c r="D26" s="211">
        <v>2</v>
      </c>
      <c r="E26" s="229" t="s">
        <v>66</v>
      </c>
      <c r="F26" s="229"/>
      <c r="G26" s="162">
        <f>SUM(H26:N26)</f>
        <v>18</v>
      </c>
      <c r="H26" s="240">
        <v>9</v>
      </c>
      <c r="I26" s="257">
        <v>9</v>
      </c>
      <c r="J26" s="171"/>
      <c r="K26" s="170"/>
      <c r="L26" s="170"/>
      <c r="M26" s="170"/>
      <c r="N26" s="170"/>
      <c r="O26" s="172"/>
      <c r="P26" s="173"/>
      <c r="Q26" s="177">
        <v>9</v>
      </c>
      <c r="R26" s="262">
        <v>9</v>
      </c>
      <c r="S26" s="172"/>
      <c r="T26" s="173"/>
      <c r="U26" s="443"/>
      <c r="V26" s="405"/>
      <c r="W26" s="179"/>
      <c r="X26" s="444"/>
      <c r="Y26" s="445"/>
      <c r="Z26" s="444"/>
      <c r="AA26" s="446"/>
      <c r="AB26" s="441">
        <v>1.3</v>
      </c>
      <c r="AC26" s="447"/>
      <c r="AD26" s="447"/>
      <c r="AE26" s="447"/>
      <c r="AG26" s="435"/>
      <c r="AH26" s="435"/>
      <c r="AI26" s="435"/>
      <c r="AJ26" s="435"/>
      <c r="AK26" s="435"/>
      <c r="AL26" s="435"/>
      <c r="AM26" s="435"/>
    </row>
    <row r="27" spans="1:31" ht="16.5" customHeight="1" thickBot="1" thickTop="1">
      <c r="A27" s="159">
        <v>13</v>
      </c>
      <c r="B27" s="175" t="s">
        <v>71</v>
      </c>
      <c r="C27" s="168" t="s">
        <v>151</v>
      </c>
      <c r="D27" s="211">
        <v>6</v>
      </c>
      <c r="E27" s="229" t="s">
        <v>65</v>
      </c>
      <c r="F27" s="229"/>
      <c r="G27" s="162">
        <f>SUM(H27:N27)</f>
        <v>36</v>
      </c>
      <c r="H27" s="240">
        <v>18</v>
      </c>
      <c r="I27" s="170">
        <v>18</v>
      </c>
      <c r="J27" s="171"/>
      <c r="K27" s="170"/>
      <c r="L27" s="170"/>
      <c r="M27" s="170"/>
      <c r="N27" s="170"/>
      <c r="O27" s="172"/>
      <c r="P27" s="173"/>
      <c r="Q27" s="172"/>
      <c r="R27" s="173"/>
      <c r="S27" s="172">
        <v>18</v>
      </c>
      <c r="T27" s="173">
        <v>18</v>
      </c>
      <c r="U27" s="448"/>
      <c r="V27" s="449"/>
      <c r="W27" s="179"/>
      <c r="X27" s="444"/>
      <c r="Y27" s="445"/>
      <c r="Z27" s="444"/>
      <c r="AA27" s="446"/>
      <c r="AB27" s="399">
        <v>1.6</v>
      </c>
      <c r="AC27" s="447"/>
      <c r="AD27" s="447"/>
      <c r="AE27" s="447"/>
    </row>
    <row r="28" spans="1:31" s="377" customFormat="1" ht="16.5" customHeight="1" thickBot="1" thickTop="1">
      <c r="A28" s="406" t="s">
        <v>11</v>
      </c>
      <c r="B28" s="407"/>
      <c r="C28" s="408"/>
      <c r="D28" s="409">
        <f>SUM(D25:D27)</f>
        <v>13</v>
      </c>
      <c r="E28" s="410"/>
      <c r="F28" s="410"/>
      <c r="G28" s="409">
        <f aca="true" t="shared" si="3" ref="G28:O28">SUM(G25:G27)</f>
        <v>81</v>
      </c>
      <c r="H28" s="411">
        <f t="shared" si="3"/>
        <v>36</v>
      </c>
      <c r="I28" s="412">
        <f t="shared" si="3"/>
        <v>45</v>
      </c>
      <c r="J28" s="412">
        <f t="shared" si="3"/>
        <v>0</v>
      </c>
      <c r="K28" s="412">
        <f t="shared" si="3"/>
        <v>0</v>
      </c>
      <c r="L28" s="412">
        <f t="shared" si="3"/>
        <v>0</v>
      </c>
      <c r="M28" s="412">
        <f t="shared" si="3"/>
        <v>0</v>
      </c>
      <c r="N28" s="413">
        <f t="shared" si="3"/>
        <v>0</v>
      </c>
      <c r="O28" s="411">
        <f t="shared" si="3"/>
        <v>9</v>
      </c>
      <c r="P28" s="411">
        <f aca="true" t="shared" si="4" ref="P28:AE28">SUM(P25:P27)</f>
        <v>18</v>
      </c>
      <c r="Q28" s="411">
        <f t="shared" si="4"/>
        <v>9</v>
      </c>
      <c r="R28" s="411">
        <f t="shared" si="4"/>
        <v>9</v>
      </c>
      <c r="S28" s="411">
        <f t="shared" si="4"/>
        <v>18</v>
      </c>
      <c r="T28" s="411">
        <f t="shared" si="4"/>
        <v>18</v>
      </c>
      <c r="U28" s="411">
        <f t="shared" si="4"/>
        <v>0</v>
      </c>
      <c r="V28" s="411">
        <f t="shared" si="4"/>
        <v>0</v>
      </c>
      <c r="W28" s="411">
        <f t="shared" si="4"/>
        <v>0</v>
      </c>
      <c r="X28" s="411">
        <f t="shared" si="4"/>
        <v>0</v>
      </c>
      <c r="Y28" s="411">
        <f t="shared" si="4"/>
        <v>0</v>
      </c>
      <c r="Z28" s="411">
        <f t="shared" si="4"/>
        <v>0</v>
      </c>
      <c r="AA28" s="411">
        <f t="shared" si="4"/>
        <v>0</v>
      </c>
      <c r="AB28" s="411">
        <f t="shared" si="4"/>
        <v>4.2</v>
      </c>
      <c r="AC28" s="411">
        <f t="shared" si="4"/>
        <v>0</v>
      </c>
      <c r="AD28" s="411">
        <f t="shared" si="4"/>
        <v>0</v>
      </c>
      <c r="AE28" s="411">
        <f t="shared" si="4"/>
        <v>0</v>
      </c>
    </row>
    <row r="29" spans="1:31" ht="16.5" customHeight="1" thickBot="1" thickTop="1">
      <c r="A29" s="373" t="s">
        <v>96</v>
      </c>
      <c r="B29" s="374"/>
      <c r="C29" s="374"/>
      <c r="D29" s="374"/>
      <c r="E29" s="374"/>
      <c r="F29" s="374"/>
      <c r="G29" s="374"/>
      <c r="H29" s="374"/>
      <c r="I29" s="374"/>
      <c r="J29" s="374"/>
      <c r="K29" s="374"/>
      <c r="L29" s="374"/>
      <c r="M29" s="374"/>
      <c r="N29" s="374"/>
      <c r="O29" s="374"/>
      <c r="P29" s="374"/>
      <c r="Q29" s="374"/>
      <c r="R29" s="374"/>
      <c r="S29" s="374"/>
      <c r="T29" s="374"/>
      <c r="U29" s="374"/>
      <c r="V29" s="374"/>
      <c r="W29" s="374"/>
      <c r="X29" s="374"/>
      <c r="Y29" s="374"/>
      <c r="Z29" s="374"/>
      <c r="AA29" s="374"/>
      <c r="AB29" s="374"/>
      <c r="AC29" s="374"/>
      <c r="AD29" s="374"/>
      <c r="AE29" s="376"/>
    </row>
    <row r="30" spans="1:34" ht="16.5" customHeight="1" thickBot="1" thickTop="1">
      <c r="A30" s="159" t="s">
        <v>135</v>
      </c>
      <c r="B30" s="160" t="s">
        <v>72</v>
      </c>
      <c r="C30" s="161" t="s">
        <v>152</v>
      </c>
      <c r="D30" s="450">
        <v>6</v>
      </c>
      <c r="E30" s="212" t="s">
        <v>63</v>
      </c>
      <c r="F30" s="212"/>
      <c r="G30" s="162">
        <f>SUM(H30:N30)</f>
        <v>36</v>
      </c>
      <c r="H30" s="163">
        <f>O30+Q30+S30+U30+W30+Y30</f>
        <v>18</v>
      </c>
      <c r="I30" s="164">
        <v>18</v>
      </c>
      <c r="J30" s="164"/>
      <c r="K30" s="164"/>
      <c r="L30" s="164"/>
      <c r="M30" s="164"/>
      <c r="N30" s="164"/>
      <c r="O30" s="263">
        <v>18</v>
      </c>
      <c r="P30" s="264">
        <v>18</v>
      </c>
      <c r="Q30" s="263"/>
      <c r="R30" s="264"/>
      <c r="S30" s="165"/>
      <c r="T30" s="166"/>
      <c r="U30" s="263"/>
      <c r="V30" s="264"/>
      <c r="W30" s="165"/>
      <c r="X30" s="166"/>
      <c r="Y30" s="165"/>
      <c r="Z30" s="166"/>
      <c r="AA30" s="451"/>
      <c r="AB30" s="441">
        <v>1.6</v>
      </c>
      <c r="AC30" s="187"/>
      <c r="AD30" s="452">
        <v>6</v>
      </c>
      <c r="AE30" s="453"/>
      <c r="AF30" s="454"/>
      <c r="AG30" s="435"/>
      <c r="AH30" s="435"/>
    </row>
    <row r="31" spans="1:49" ht="16.5" customHeight="1">
      <c r="A31" s="174" t="s">
        <v>136</v>
      </c>
      <c r="B31" s="189" t="s">
        <v>73</v>
      </c>
      <c r="C31" s="193" t="s">
        <v>153</v>
      </c>
      <c r="D31" s="450">
        <v>6</v>
      </c>
      <c r="E31" s="213" t="s">
        <v>63</v>
      </c>
      <c r="F31" s="213"/>
      <c r="G31" s="162">
        <f aca="true" t="shared" si="5" ref="G31:G45">SUM(H31:N31)</f>
        <v>36</v>
      </c>
      <c r="H31" s="163">
        <f aca="true" t="shared" si="6" ref="H31:H46">O31+Q31+S31+U31+W31+Y31</f>
        <v>18</v>
      </c>
      <c r="I31" s="190">
        <v>18</v>
      </c>
      <c r="J31" s="190"/>
      <c r="K31" s="190"/>
      <c r="L31" s="190"/>
      <c r="M31" s="190"/>
      <c r="N31" s="190"/>
      <c r="O31" s="172">
        <v>18</v>
      </c>
      <c r="P31" s="173">
        <v>18</v>
      </c>
      <c r="Q31" s="172"/>
      <c r="R31" s="173"/>
      <c r="S31" s="165"/>
      <c r="T31" s="166"/>
      <c r="U31" s="172"/>
      <c r="V31" s="173"/>
      <c r="W31" s="165"/>
      <c r="X31" s="166"/>
      <c r="Y31" s="165"/>
      <c r="Z31" s="166"/>
      <c r="AA31" s="455"/>
      <c r="AB31" s="441">
        <v>1.6</v>
      </c>
      <c r="AC31" s="179"/>
      <c r="AD31" s="452">
        <v>6</v>
      </c>
      <c r="AE31" s="456"/>
      <c r="AF31" s="454"/>
      <c r="AG31" s="266"/>
      <c r="AH31" s="266"/>
      <c r="AI31" s="265"/>
      <c r="AJ31" s="266"/>
      <c r="AK31" s="266"/>
      <c r="AL31" s="265"/>
      <c r="AM31" s="266"/>
      <c r="AN31" s="266"/>
      <c r="AO31" s="265"/>
      <c r="AP31" s="266"/>
      <c r="AQ31" s="266"/>
      <c r="AR31" s="265"/>
      <c r="AS31" s="266"/>
      <c r="AT31" s="266"/>
      <c r="AU31" s="265"/>
      <c r="AV31" s="266"/>
      <c r="AW31" s="266"/>
    </row>
    <row r="32" spans="1:49" ht="16.5" customHeight="1">
      <c r="A32" s="159">
        <v>15</v>
      </c>
      <c r="B32" s="175" t="s">
        <v>74</v>
      </c>
      <c r="C32" s="176" t="s">
        <v>154</v>
      </c>
      <c r="D32" s="211">
        <v>5</v>
      </c>
      <c r="E32" s="229" t="s">
        <v>66</v>
      </c>
      <c r="F32" s="229"/>
      <c r="G32" s="162">
        <f t="shared" si="5"/>
        <v>18</v>
      </c>
      <c r="H32" s="163">
        <v>9</v>
      </c>
      <c r="I32" s="257">
        <v>9</v>
      </c>
      <c r="J32" s="194"/>
      <c r="K32" s="257"/>
      <c r="L32" s="257"/>
      <c r="M32" s="257"/>
      <c r="N32" s="257"/>
      <c r="O32" s="172"/>
      <c r="P32" s="173"/>
      <c r="Q32" s="177">
        <v>9</v>
      </c>
      <c r="R32" s="262">
        <v>9</v>
      </c>
      <c r="S32" s="172"/>
      <c r="T32" s="173"/>
      <c r="U32" s="172"/>
      <c r="V32" s="173"/>
      <c r="W32" s="172"/>
      <c r="X32" s="173"/>
      <c r="Y32" s="172"/>
      <c r="Z32" s="173"/>
      <c r="AA32" s="455"/>
      <c r="AB32" s="399">
        <v>1.3</v>
      </c>
      <c r="AC32" s="179"/>
      <c r="AD32" s="457">
        <v>5</v>
      </c>
      <c r="AE32" s="456"/>
      <c r="AF32" s="454"/>
      <c r="AG32" s="266"/>
      <c r="AH32" s="266"/>
      <c r="AI32" s="265"/>
      <c r="AJ32" s="266"/>
      <c r="AK32" s="266"/>
      <c r="AL32" s="265"/>
      <c r="AM32" s="266"/>
      <c r="AN32" s="266"/>
      <c r="AO32" s="265"/>
      <c r="AP32" s="266"/>
      <c r="AQ32" s="266"/>
      <c r="AR32" s="265"/>
      <c r="AS32" s="266"/>
      <c r="AT32" s="266"/>
      <c r="AU32" s="265"/>
      <c r="AV32" s="266"/>
      <c r="AW32" s="266"/>
    </row>
    <row r="33" spans="1:49" ht="16.5" customHeight="1">
      <c r="A33" s="159">
        <v>16</v>
      </c>
      <c r="B33" s="175" t="s">
        <v>75</v>
      </c>
      <c r="C33" s="176" t="s">
        <v>155</v>
      </c>
      <c r="D33" s="211">
        <v>5</v>
      </c>
      <c r="E33" s="229"/>
      <c r="F33" s="229" t="s">
        <v>66</v>
      </c>
      <c r="G33" s="162">
        <f t="shared" si="5"/>
        <v>27</v>
      </c>
      <c r="H33" s="163">
        <f t="shared" si="6"/>
        <v>9</v>
      </c>
      <c r="I33" s="257">
        <v>18</v>
      </c>
      <c r="J33" s="171"/>
      <c r="K33" s="170"/>
      <c r="L33" s="170"/>
      <c r="M33" s="170"/>
      <c r="N33" s="170"/>
      <c r="O33" s="172"/>
      <c r="P33" s="173"/>
      <c r="Q33" s="177">
        <v>9</v>
      </c>
      <c r="R33" s="262">
        <v>18</v>
      </c>
      <c r="S33" s="172"/>
      <c r="T33" s="173"/>
      <c r="U33" s="172"/>
      <c r="V33" s="173"/>
      <c r="W33" s="172"/>
      <c r="X33" s="173"/>
      <c r="Y33" s="172"/>
      <c r="Z33" s="173"/>
      <c r="AA33" s="455"/>
      <c r="AB33" s="399">
        <v>1.3</v>
      </c>
      <c r="AC33" s="179"/>
      <c r="AD33" s="457">
        <v>5</v>
      </c>
      <c r="AE33" s="456"/>
      <c r="AF33" s="454"/>
      <c r="AG33" s="266"/>
      <c r="AH33" s="266"/>
      <c r="AI33" s="265"/>
      <c r="AJ33" s="266"/>
      <c r="AK33" s="266"/>
      <c r="AL33" s="265"/>
      <c r="AM33" s="266"/>
      <c r="AN33" s="266"/>
      <c r="AO33" s="265"/>
      <c r="AP33" s="266"/>
      <c r="AQ33" s="266"/>
      <c r="AR33" s="265"/>
      <c r="AS33" s="266"/>
      <c r="AT33" s="266"/>
      <c r="AU33" s="265"/>
      <c r="AV33" s="266"/>
      <c r="AW33" s="266"/>
    </row>
    <row r="34" spans="1:49" ht="16.5" customHeight="1">
      <c r="A34" s="159">
        <v>17</v>
      </c>
      <c r="B34" s="175" t="s">
        <v>76</v>
      </c>
      <c r="C34" s="176" t="s">
        <v>156</v>
      </c>
      <c r="D34" s="211">
        <v>6</v>
      </c>
      <c r="E34" s="214" t="s">
        <v>63</v>
      </c>
      <c r="F34" s="214"/>
      <c r="G34" s="162">
        <f t="shared" si="5"/>
        <v>36</v>
      </c>
      <c r="H34" s="163">
        <f t="shared" si="6"/>
        <v>18</v>
      </c>
      <c r="I34" s="257">
        <v>18</v>
      </c>
      <c r="J34" s="171"/>
      <c r="K34" s="170"/>
      <c r="L34" s="170"/>
      <c r="M34" s="170"/>
      <c r="N34" s="170"/>
      <c r="O34" s="177">
        <v>18</v>
      </c>
      <c r="P34" s="173">
        <v>18</v>
      </c>
      <c r="Q34" s="177"/>
      <c r="R34" s="262"/>
      <c r="S34" s="172"/>
      <c r="T34" s="173"/>
      <c r="U34" s="172"/>
      <c r="V34" s="173"/>
      <c r="W34" s="172"/>
      <c r="X34" s="173"/>
      <c r="Y34" s="172"/>
      <c r="Z34" s="173"/>
      <c r="AA34" s="455"/>
      <c r="AB34" s="399">
        <v>1.6</v>
      </c>
      <c r="AC34" s="179"/>
      <c r="AD34" s="457">
        <v>6</v>
      </c>
      <c r="AE34" s="456"/>
      <c r="AF34" s="454"/>
      <c r="AG34" s="266"/>
      <c r="AH34" s="266"/>
      <c r="AI34" s="265"/>
      <c r="AJ34" s="266"/>
      <c r="AK34" s="266"/>
      <c r="AL34" s="265"/>
      <c r="AM34" s="266"/>
      <c r="AN34" s="266"/>
      <c r="AO34" s="265"/>
      <c r="AP34" s="266"/>
      <c r="AQ34" s="266"/>
      <c r="AR34" s="265"/>
      <c r="AS34" s="266"/>
      <c r="AT34" s="266"/>
      <c r="AU34" s="265"/>
      <c r="AV34" s="266"/>
      <c r="AW34" s="266"/>
    </row>
    <row r="35" spans="1:49" ht="16.5" customHeight="1">
      <c r="A35" s="159" t="s">
        <v>137</v>
      </c>
      <c r="B35" s="175" t="s">
        <v>77</v>
      </c>
      <c r="C35" s="176" t="s">
        <v>157</v>
      </c>
      <c r="D35" s="211">
        <v>6</v>
      </c>
      <c r="E35" s="214" t="s">
        <v>67</v>
      </c>
      <c r="F35" s="214"/>
      <c r="G35" s="162">
        <f t="shared" si="5"/>
        <v>36</v>
      </c>
      <c r="H35" s="163">
        <f t="shared" si="6"/>
        <v>18</v>
      </c>
      <c r="I35" s="257">
        <v>18</v>
      </c>
      <c r="J35" s="171"/>
      <c r="K35" s="170"/>
      <c r="L35" s="170"/>
      <c r="M35" s="170"/>
      <c r="N35" s="170"/>
      <c r="O35" s="172"/>
      <c r="P35" s="173"/>
      <c r="Q35" s="177"/>
      <c r="R35" s="262"/>
      <c r="S35" s="172"/>
      <c r="T35" s="173"/>
      <c r="U35" s="177">
        <v>18</v>
      </c>
      <c r="V35" s="262">
        <v>18</v>
      </c>
      <c r="W35" s="172"/>
      <c r="X35" s="173"/>
      <c r="Y35" s="172"/>
      <c r="Z35" s="173"/>
      <c r="AA35" s="455"/>
      <c r="AB35" s="399">
        <v>1.6</v>
      </c>
      <c r="AC35" s="179"/>
      <c r="AD35" s="457">
        <v>6</v>
      </c>
      <c r="AE35" s="456"/>
      <c r="AF35" s="454"/>
      <c r="AG35" s="266"/>
      <c r="AH35" s="266"/>
      <c r="AI35" s="265"/>
      <c r="AJ35" s="266"/>
      <c r="AK35" s="266"/>
      <c r="AL35" s="265"/>
      <c r="AM35" s="266"/>
      <c r="AN35" s="266"/>
      <c r="AO35" s="265"/>
      <c r="AP35" s="266"/>
      <c r="AQ35" s="266"/>
      <c r="AR35" s="265"/>
      <c r="AS35" s="266"/>
      <c r="AT35" s="266"/>
      <c r="AU35" s="265"/>
      <c r="AV35" s="266"/>
      <c r="AW35" s="266"/>
    </row>
    <row r="36" spans="1:49" ht="16.5" customHeight="1">
      <c r="A36" s="159" t="s">
        <v>138</v>
      </c>
      <c r="B36" s="175" t="s">
        <v>78</v>
      </c>
      <c r="C36" s="176" t="s">
        <v>158</v>
      </c>
      <c r="D36" s="211">
        <v>6</v>
      </c>
      <c r="E36" s="214" t="s">
        <v>67</v>
      </c>
      <c r="F36" s="214"/>
      <c r="G36" s="162">
        <f t="shared" si="5"/>
        <v>36</v>
      </c>
      <c r="H36" s="163">
        <f t="shared" si="6"/>
        <v>18</v>
      </c>
      <c r="I36" s="257">
        <v>18</v>
      </c>
      <c r="J36" s="171"/>
      <c r="K36" s="170"/>
      <c r="L36" s="170"/>
      <c r="M36" s="170"/>
      <c r="N36" s="170"/>
      <c r="O36" s="172"/>
      <c r="P36" s="173"/>
      <c r="Q36" s="177"/>
      <c r="R36" s="262"/>
      <c r="S36" s="172"/>
      <c r="T36" s="173"/>
      <c r="U36" s="177">
        <v>18</v>
      </c>
      <c r="V36" s="262">
        <v>18</v>
      </c>
      <c r="W36" s="172"/>
      <c r="X36" s="173"/>
      <c r="Y36" s="172"/>
      <c r="Z36" s="173"/>
      <c r="AA36" s="455"/>
      <c r="AB36" s="399">
        <v>1.6</v>
      </c>
      <c r="AC36" s="179"/>
      <c r="AD36" s="457">
        <v>6</v>
      </c>
      <c r="AE36" s="456"/>
      <c r="AF36" s="454"/>
      <c r="AG36" s="266"/>
      <c r="AH36" s="266"/>
      <c r="AI36" s="265"/>
      <c r="AJ36" s="266"/>
      <c r="AK36" s="266"/>
      <c r="AL36" s="265"/>
      <c r="AM36" s="266"/>
      <c r="AN36" s="266"/>
      <c r="AO36" s="265"/>
      <c r="AP36" s="266"/>
      <c r="AQ36" s="266"/>
      <c r="AR36" s="265"/>
      <c r="AS36" s="266"/>
      <c r="AT36" s="266"/>
      <c r="AU36" s="265"/>
      <c r="AV36" s="266"/>
      <c r="AW36" s="266"/>
    </row>
    <row r="37" spans="1:49" ht="16.5" customHeight="1">
      <c r="A37" s="159">
        <v>19</v>
      </c>
      <c r="B37" s="175" t="s">
        <v>79</v>
      </c>
      <c r="C37" s="176" t="s">
        <v>159</v>
      </c>
      <c r="D37" s="211">
        <v>6</v>
      </c>
      <c r="E37" s="214" t="s">
        <v>67</v>
      </c>
      <c r="F37" s="214"/>
      <c r="G37" s="162">
        <f t="shared" si="5"/>
        <v>36</v>
      </c>
      <c r="H37" s="163">
        <f t="shared" si="6"/>
        <v>18</v>
      </c>
      <c r="I37" s="257">
        <v>18</v>
      </c>
      <c r="J37" s="171"/>
      <c r="K37" s="170"/>
      <c r="L37" s="170"/>
      <c r="M37" s="170"/>
      <c r="N37" s="170"/>
      <c r="O37" s="172"/>
      <c r="P37" s="173"/>
      <c r="Q37" s="177"/>
      <c r="R37" s="262"/>
      <c r="S37" s="172"/>
      <c r="T37" s="173"/>
      <c r="U37" s="177">
        <v>18</v>
      </c>
      <c r="V37" s="262">
        <v>18</v>
      </c>
      <c r="W37" s="172"/>
      <c r="X37" s="173"/>
      <c r="Y37" s="172"/>
      <c r="Z37" s="173"/>
      <c r="AA37" s="455"/>
      <c r="AB37" s="399">
        <v>1.6</v>
      </c>
      <c r="AC37" s="179"/>
      <c r="AD37" s="457">
        <v>6</v>
      </c>
      <c r="AE37" s="456"/>
      <c r="AF37" s="454"/>
      <c r="AG37" s="266"/>
      <c r="AH37" s="266"/>
      <c r="AI37" s="265"/>
      <c r="AJ37" s="266"/>
      <c r="AK37" s="266"/>
      <c r="AL37" s="265"/>
      <c r="AM37" s="266"/>
      <c r="AN37" s="266"/>
      <c r="AO37" s="265"/>
      <c r="AP37" s="266"/>
      <c r="AQ37" s="266"/>
      <c r="AR37" s="265"/>
      <c r="AS37" s="266"/>
      <c r="AT37" s="266"/>
      <c r="AU37" s="265"/>
      <c r="AV37" s="266"/>
      <c r="AW37" s="266"/>
    </row>
    <row r="38" spans="1:49" ht="16.5" customHeight="1">
      <c r="A38" s="159">
        <v>20</v>
      </c>
      <c r="B38" s="175" t="s">
        <v>80</v>
      </c>
      <c r="C38" s="176" t="s">
        <v>160</v>
      </c>
      <c r="D38" s="211">
        <v>2</v>
      </c>
      <c r="E38" s="214"/>
      <c r="F38" s="214" t="s">
        <v>81</v>
      </c>
      <c r="G38" s="162">
        <f t="shared" si="5"/>
        <v>18</v>
      </c>
      <c r="H38" s="163">
        <v>9</v>
      </c>
      <c r="I38" s="257">
        <v>9</v>
      </c>
      <c r="J38" s="171"/>
      <c r="K38" s="170"/>
      <c r="L38" s="170"/>
      <c r="M38" s="170"/>
      <c r="N38" s="170"/>
      <c r="O38" s="172"/>
      <c r="P38" s="173"/>
      <c r="Q38" s="177"/>
      <c r="R38" s="262"/>
      <c r="S38" s="172"/>
      <c r="T38" s="173"/>
      <c r="U38" s="172"/>
      <c r="V38" s="173"/>
      <c r="W38" s="172"/>
      <c r="X38" s="173"/>
      <c r="Y38" s="177">
        <v>9</v>
      </c>
      <c r="Z38" s="262">
        <v>9</v>
      </c>
      <c r="AA38" s="455"/>
      <c r="AB38" s="399">
        <v>0.5</v>
      </c>
      <c r="AC38" s="179"/>
      <c r="AD38" s="457">
        <v>5</v>
      </c>
      <c r="AE38" s="456"/>
      <c r="AF38" s="454"/>
      <c r="AG38" s="266"/>
      <c r="AH38" s="266"/>
      <c r="AI38" s="265"/>
      <c r="AJ38" s="266"/>
      <c r="AK38" s="266"/>
      <c r="AL38" s="265"/>
      <c r="AM38" s="266"/>
      <c r="AN38" s="266"/>
      <c r="AO38" s="265"/>
      <c r="AP38" s="266"/>
      <c r="AQ38" s="266"/>
      <c r="AR38" s="265"/>
      <c r="AS38" s="266"/>
      <c r="AT38" s="266"/>
      <c r="AU38" s="265"/>
      <c r="AV38" s="266"/>
      <c r="AW38" s="266"/>
    </row>
    <row r="39" spans="1:49" ht="16.5" customHeight="1">
      <c r="A39" s="159">
        <v>21</v>
      </c>
      <c r="B39" s="175" t="s">
        <v>82</v>
      </c>
      <c r="C39" s="176" t="s">
        <v>161</v>
      </c>
      <c r="D39" s="211">
        <v>5</v>
      </c>
      <c r="E39" s="229"/>
      <c r="F39" s="229" t="s">
        <v>66</v>
      </c>
      <c r="G39" s="162">
        <f t="shared" si="5"/>
        <v>27</v>
      </c>
      <c r="H39" s="163">
        <f t="shared" si="6"/>
        <v>9</v>
      </c>
      <c r="I39" s="257">
        <v>18</v>
      </c>
      <c r="J39" s="171"/>
      <c r="K39" s="170"/>
      <c r="L39" s="170"/>
      <c r="M39" s="170"/>
      <c r="N39" s="170"/>
      <c r="O39" s="172"/>
      <c r="P39" s="173"/>
      <c r="Q39" s="177">
        <v>9</v>
      </c>
      <c r="R39" s="262">
        <v>18</v>
      </c>
      <c r="S39" s="172"/>
      <c r="T39" s="173"/>
      <c r="U39" s="172"/>
      <c r="V39" s="173"/>
      <c r="W39" s="172"/>
      <c r="X39" s="173"/>
      <c r="Y39" s="172"/>
      <c r="Z39" s="173"/>
      <c r="AA39" s="455"/>
      <c r="AB39" s="399">
        <v>1.3</v>
      </c>
      <c r="AC39" s="179"/>
      <c r="AD39" s="457">
        <v>2</v>
      </c>
      <c r="AE39" s="456"/>
      <c r="AF39" s="454"/>
      <c r="AG39" s="266"/>
      <c r="AH39" s="266"/>
      <c r="AI39" s="265"/>
      <c r="AJ39" s="266"/>
      <c r="AK39" s="266"/>
      <c r="AL39" s="265"/>
      <c r="AM39" s="266"/>
      <c r="AN39" s="266"/>
      <c r="AO39" s="265"/>
      <c r="AP39" s="266"/>
      <c r="AQ39" s="266"/>
      <c r="AR39" s="265"/>
      <c r="AS39" s="266"/>
      <c r="AT39" s="266"/>
      <c r="AU39" s="265"/>
      <c r="AV39" s="266"/>
      <c r="AW39" s="266"/>
    </row>
    <row r="40" spans="1:49" ht="16.5" customHeight="1">
      <c r="A40" s="159" t="s">
        <v>233</v>
      </c>
      <c r="B40" s="175" t="s">
        <v>213</v>
      </c>
      <c r="C40" s="176" t="s">
        <v>162</v>
      </c>
      <c r="D40" s="211">
        <v>6</v>
      </c>
      <c r="E40" s="229" t="s">
        <v>81</v>
      </c>
      <c r="F40" s="229"/>
      <c r="G40" s="162">
        <f t="shared" si="5"/>
        <v>36</v>
      </c>
      <c r="H40" s="163">
        <f t="shared" si="6"/>
        <v>18</v>
      </c>
      <c r="I40" s="257">
        <v>18</v>
      </c>
      <c r="J40" s="171"/>
      <c r="K40" s="170"/>
      <c r="L40" s="170"/>
      <c r="M40" s="170"/>
      <c r="N40" s="170"/>
      <c r="O40" s="172"/>
      <c r="P40" s="173"/>
      <c r="Q40" s="177"/>
      <c r="R40" s="262"/>
      <c r="S40" s="172"/>
      <c r="T40" s="173"/>
      <c r="U40" s="172"/>
      <c r="V40" s="173"/>
      <c r="W40" s="172"/>
      <c r="X40" s="173"/>
      <c r="Y40" s="172">
        <v>18</v>
      </c>
      <c r="Z40" s="173">
        <v>18</v>
      </c>
      <c r="AA40" s="455"/>
      <c r="AB40" s="399">
        <v>1.6</v>
      </c>
      <c r="AC40" s="179"/>
      <c r="AD40" s="457">
        <v>6</v>
      </c>
      <c r="AE40" s="456"/>
      <c r="AF40" s="454"/>
      <c r="AG40" s="266"/>
      <c r="AH40" s="266"/>
      <c r="AI40" s="265"/>
      <c r="AJ40" s="266"/>
      <c r="AK40" s="266"/>
      <c r="AL40" s="265"/>
      <c r="AM40" s="266"/>
      <c r="AN40" s="266"/>
      <c r="AO40" s="265"/>
      <c r="AP40" s="266"/>
      <c r="AQ40" s="266"/>
      <c r="AR40" s="265"/>
      <c r="AS40" s="266"/>
      <c r="AT40" s="266"/>
      <c r="AU40" s="265"/>
      <c r="AV40" s="266"/>
      <c r="AW40" s="266"/>
    </row>
    <row r="41" spans="1:49" ht="16.5" customHeight="1">
      <c r="A41" s="159" t="s">
        <v>234</v>
      </c>
      <c r="B41" s="175" t="s">
        <v>220</v>
      </c>
      <c r="C41" s="176" t="s">
        <v>163</v>
      </c>
      <c r="D41" s="211">
        <v>6</v>
      </c>
      <c r="E41" s="229" t="s">
        <v>81</v>
      </c>
      <c r="F41" s="229"/>
      <c r="G41" s="162">
        <f t="shared" si="5"/>
        <v>36</v>
      </c>
      <c r="H41" s="163">
        <f t="shared" si="6"/>
        <v>18</v>
      </c>
      <c r="I41" s="257">
        <v>18</v>
      </c>
      <c r="J41" s="171"/>
      <c r="K41" s="170"/>
      <c r="L41" s="170"/>
      <c r="M41" s="170"/>
      <c r="N41" s="170"/>
      <c r="O41" s="172"/>
      <c r="P41" s="173"/>
      <c r="Q41" s="177"/>
      <c r="R41" s="262"/>
      <c r="S41" s="172"/>
      <c r="T41" s="173"/>
      <c r="U41" s="172"/>
      <c r="V41" s="173"/>
      <c r="W41" s="172"/>
      <c r="X41" s="173"/>
      <c r="Y41" s="172">
        <v>18</v>
      </c>
      <c r="Z41" s="173">
        <v>18</v>
      </c>
      <c r="AA41" s="455"/>
      <c r="AB41" s="399">
        <v>1.6</v>
      </c>
      <c r="AC41" s="179"/>
      <c r="AD41" s="457">
        <v>6</v>
      </c>
      <c r="AE41" s="456"/>
      <c r="AF41" s="454"/>
      <c r="AG41" s="266"/>
      <c r="AH41" s="266"/>
      <c r="AI41" s="265"/>
      <c r="AJ41" s="266"/>
      <c r="AK41" s="266"/>
      <c r="AL41" s="265"/>
      <c r="AM41" s="266"/>
      <c r="AN41" s="266"/>
      <c r="AO41" s="265"/>
      <c r="AP41" s="266"/>
      <c r="AQ41" s="266"/>
      <c r="AR41" s="265"/>
      <c r="AS41" s="266"/>
      <c r="AT41" s="266"/>
      <c r="AU41" s="265"/>
      <c r="AV41" s="266"/>
      <c r="AW41" s="266"/>
    </row>
    <row r="42" spans="1:49" ht="16.5" customHeight="1" thickBot="1">
      <c r="A42" s="230">
        <v>23</v>
      </c>
      <c r="B42" s="196" t="s">
        <v>83</v>
      </c>
      <c r="C42" s="197" t="s">
        <v>164</v>
      </c>
      <c r="D42" s="217">
        <v>5</v>
      </c>
      <c r="E42" s="397" t="s">
        <v>66</v>
      </c>
      <c r="F42" s="458"/>
      <c r="G42" s="459">
        <f t="shared" si="5"/>
        <v>27</v>
      </c>
      <c r="H42" s="163">
        <f t="shared" si="6"/>
        <v>9</v>
      </c>
      <c r="I42" s="256">
        <v>18</v>
      </c>
      <c r="J42" s="460"/>
      <c r="K42" s="460"/>
      <c r="L42" s="460"/>
      <c r="M42" s="460"/>
      <c r="N42" s="460"/>
      <c r="O42" s="172"/>
      <c r="P42" s="173"/>
      <c r="Q42" s="177">
        <v>9</v>
      </c>
      <c r="R42" s="262">
        <v>18</v>
      </c>
      <c r="S42" s="260"/>
      <c r="T42" s="261"/>
      <c r="U42" s="172"/>
      <c r="V42" s="173"/>
      <c r="W42" s="260"/>
      <c r="X42" s="261"/>
      <c r="Y42" s="260"/>
      <c r="Z42" s="261"/>
      <c r="AA42" s="455"/>
      <c r="AB42" s="399">
        <f>(15*0.6+30*0.6+2+4+2)/25</f>
        <v>1.4</v>
      </c>
      <c r="AC42" s="179"/>
      <c r="AD42" s="461">
        <v>5</v>
      </c>
      <c r="AE42" s="456"/>
      <c r="AF42" s="454"/>
      <c r="AG42" s="266"/>
      <c r="AH42" s="266"/>
      <c r="AI42" s="265"/>
      <c r="AJ42" s="266"/>
      <c r="AK42" s="266"/>
      <c r="AL42" s="265"/>
      <c r="AM42" s="266"/>
      <c r="AN42" s="266"/>
      <c r="AO42" s="265"/>
      <c r="AP42" s="266"/>
      <c r="AQ42" s="266"/>
      <c r="AR42" s="265"/>
      <c r="AS42" s="266"/>
      <c r="AT42" s="266"/>
      <c r="AU42" s="265"/>
      <c r="AV42" s="266"/>
      <c r="AW42" s="266"/>
    </row>
    <row r="43" spans="1:49" ht="16.5" customHeight="1" thickBot="1" thickTop="1">
      <c r="A43" s="159">
        <v>24</v>
      </c>
      <c r="B43" s="462" t="s">
        <v>84</v>
      </c>
      <c r="C43" s="176" t="s">
        <v>165</v>
      </c>
      <c r="D43" s="380">
        <v>5</v>
      </c>
      <c r="E43" s="229"/>
      <c r="F43" s="229" t="s">
        <v>60</v>
      </c>
      <c r="G43" s="254">
        <f t="shared" si="5"/>
        <v>27</v>
      </c>
      <c r="H43" s="163">
        <f t="shared" si="6"/>
        <v>9</v>
      </c>
      <c r="I43" s="257">
        <v>18</v>
      </c>
      <c r="J43" s="463"/>
      <c r="K43" s="170"/>
      <c r="L43" s="170"/>
      <c r="M43" s="170"/>
      <c r="N43" s="170"/>
      <c r="O43" s="172"/>
      <c r="P43" s="173"/>
      <c r="Q43" s="177"/>
      <c r="R43" s="262"/>
      <c r="S43" s="172"/>
      <c r="T43" s="173"/>
      <c r="U43" s="172"/>
      <c r="V43" s="173"/>
      <c r="W43" s="172">
        <v>9</v>
      </c>
      <c r="X43" s="173">
        <v>18</v>
      </c>
      <c r="Y43" s="172"/>
      <c r="Z43" s="173"/>
      <c r="AA43" s="455"/>
      <c r="AB43" s="464">
        <v>2.1</v>
      </c>
      <c r="AC43" s="179"/>
      <c r="AD43" s="461">
        <v>5</v>
      </c>
      <c r="AE43" s="456"/>
      <c r="AF43" s="454"/>
      <c r="AG43" s="266"/>
      <c r="AH43" s="266"/>
      <c r="AI43" s="265"/>
      <c r="AJ43" s="266"/>
      <c r="AK43" s="266"/>
      <c r="AL43" s="265"/>
      <c r="AM43" s="266"/>
      <c r="AN43" s="266"/>
      <c r="AO43" s="265"/>
      <c r="AP43" s="266"/>
      <c r="AQ43" s="266"/>
      <c r="AR43" s="265"/>
      <c r="AS43" s="266"/>
      <c r="AT43" s="266"/>
      <c r="AU43" s="265"/>
      <c r="AV43" s="266"/>
      <c r="AW43" s="266"/>
    </row>
    <row r="44" spans="1:49" ht="16.5" customHeight="1" thickBot="1">
      <c r="A44" s="159">
        <v>25</v>
      </c>
      <c r="B44" s="465" t="s">
        <v>85</v>
      </c>
      <c r="C44" s="193" t="s">
        <v>166</v>
      </c>
      <c r="D44" s="211">
        <v>2</v>
      </c>
      <c r="E44" s="212"/>
      <c r="F44" s="212" t="s">
        <v>65</v>
      </c>
      <c r="G44" s="162">
        <f t="shared" si="5"/>
        <v>18</v>
      </c>
      <c r="H44" s="163">
        <f t="shared" si="6"/>
        <v>9</v>
      </c>
      <c r="I44" s="190">
        <v>9</v>
      </c>
      <c r="J44" s="164"/>
      <c r="K44" s="164"/>
      <c r="L44" s="164"/>
      <c r="M44" s="164"/>
      <c r="N44" s="164"/>
      <c r="O44" s="172"/>
      <c r="P44" s="173"/>
      <c r="Q44" s="172"/>
      <c r="R44" s="173"/>
      <c r="S44" s="165">
        <v>9</v>
      </c>
      <c r="T44" s="166">
        <v>9</v>
      </c>
      <c r="U44" s="172"/>
      <c r="V44" s="173"/>
      <c r="W44" s="165"/>
      <c r="X44" s="166"/>
      <c r="Y44" s="165"/>
      <c r="Z44" s="166"/>
      <c r="AA44" s="455"/>
      <c r="AB44" s="466">
        <v>1.4</v>
      </c>
      <c r="AC44" s="228"/>
      <c r="AD44" s="461">
        <v>2</v>
      </c>
      <c r="AE44" s="456"/>
      <c r="AF44" s="467"/>
      <c r="AG44" s="266"/>
      <c r="AH44" s="266"/>
      <c r="AI44" s="265"/>
      <c r="AJ44" s="266"/>
      <c r="AK44" s="266"/>
      <c r="AL44" s="265"/>
      <c r="AM44" s="266"/>
      <c r="AN44" s="266"/>
      <c r="AO44" s="265"/>
      <c r="AP44" s="266"/>
      <c r="AQ44" s="266"/>
      <c r="AR44" s="265"/>
      <c r="AS44" s="266"/>
      <c r="AT44" s="266"/>
      <c r="AU44" s="265"/>
      <c r="AV44" s="266"/>
      <c r="AW44" s="266"/>
    </row>
    <row r="45" spans="1:49" ht="16.5" customHeight="1" thickBot="1">
      <c r="A45" s="230">
        <v>26</v>
      </c>
      <c r="B45" s="391" t="s">
        <v>86</v>
      </c>
      <c r="C45" s="176" t="s">
        <v>167</v>
      </c>
      <c r="D45" s="211">
        <v>5</v>
      </c>
      <c r="E45" s="229" t="s">
        <v>63</v>
      </c>
      <c r="F45" s="468"/>
      <c r="G45" s="254">
        <f t="shared" si="5"/>
        <v>18</v>
      </c>
      <c r="H45" s="163">
        <v>9</v>
      </c>
      <c r="I45" s="257">
        <v>9</v>
      </c>
      <c r="J45" s="170"/>
      <c r="K45" s="170"/>
      <c r="L45" s="170"/>
      <c r="M45" s="170"/>
      <c r="N45" s="170"/>
      <c r="O45" s="177">
        <v>9</v>
      </c>
      <c r="P45" s="262">
        <v>9</v>
      </c>
      <c r="Q45" s="172"/>
      <c r="R45" s="173"/>
      <c r="S45" s="172"/>
      <c r="T45" s="173"/>
      <c r="U45" s="172"/>
      <c r="V45" s="173"/>
      <c r="W45" s="172"/>
      <c r="X45" s="173"/>
      <c r="Y45" s="172"/>
      <c r="Z45" s="173"/>
      <c r="AA45" s="455"/>
      <c r="AB45" s="464">
        <v>0.9</v>
      </c>
      <c r="AC45" s="179"/>
      <c r="AD45" s="461">
        <v>5</v>
      </c>
      <c r="AE45" s="456"/>
      <c r="AF45" s="454"/>
      <c r="AG45" s="266"/>
      <c r="AH45" s="266"/>
      <c r="AI45" s="265"/>
      <c r="AJ45" s="266"/>
      <c r="AK45" s="266"/>
      <c r="AL45" s="265"/>
      <c r="AM45" s="266"/>
      <c r="AN45" s="266"/>
      <c r="AO45" s="265"/>
      <c r="AP45" s="266"/>
      <c r="AQ45" s="266"/>
      <c r="AR45" s="265"/>
      <c r="AS45" s="266"/>
      <c r="AT45" s="266"/>
      <c r="AU45" s="265"/>
      <c r="AV45" s="266"/>
      <c r="AW45" s="266"/>
    </row>
    <row r="46" spans="1:49" ht="16.5" customHeight="1" thickBot="1" thickTop="1">
      <c r="A46" s="159">
        <v>27</v>
      </c>
      <c r="B46" s="189" t="s">
        <v>87</v>
      </c>
      <c r="C46" s="161" t="s">
        <v>168</v>
      </c>
      <c r="D46" s="211">
        <v>6</v>
      </c>
      <c r="E46" s="212" t="s">
        <v>67</v>
      </c>
      <c r="F46" s="212"/>
      <c r="G46" s="162">
        <f>SUM(H46:N46)</f>
        <v>36</v>
      </c>
      <c r="H46" s="163">
        <f t="shared" si="6"/>
        <v>9</v>
      </c>
      <c r="I46" s="190">
        <v>27</v>
      </c>
      <c r="J46" s="190"/>
      <c r="K46" s="164"/>
      <c r="L46" s="164"/>
      <c r="M46" s="164"/>
      <c r="N46" s="164"/>
      <c r="O46" s="204"/>
      <c r="P46" s="205"/>
      <c r="Q46" s="204"/>
      <c r="R46" s="205"/>
      <c r="S46" s="165"/>
      <c r="T46" s="166"/>
      <c r="U46" s="206">
        <v>9</v>
      </c>
      <c r="V46" s="207">
        <v>27</v>
      </c>
      <c r="W46" s="165"/>
      <c r="X46" s="166"/>
      <c r="Y46" s="165"/>
      <c r="Z46" s="166"/>
      <c r="AA46" s="469"/>
      <c r="AB46" s="470">
        <v>1.6</v>
      </c>
      <c r="AC46" s="188"/>
      <c r="AD46" s="471">
        <v>6</v>
      </c>
      <c r="AE46" s="472"/>
      <c r="AF46" s="454"/>
      <c r="AG46" s="266"/>
      <c r="AH46" s="266"/>
      <c r="AI46" s="265"/>
      <c r="AJ46" s="266"/>
      <c r="AK46" s="266"/>
      <c r="AL46" s="265"/>
      <c r="AM46" s="266"/>
      <c r="AN46" s="266"/>
      <c r="AO46" s="265"/>
      <c r="AP46" s="266"/>
      <c r="AQ46" s="266"/>
      <c r="AR46" s="265"/>
      <c r="AS46" s="266"/>
      <c r="AT46" s="266"/>
      <c r="AU46" s="265"/>
      <c r="AV46" s="266"/>
      <c r="AW46" s="266"/>
    </row>
    <row r="47" spans="1:49" s="377" customFormat="1" ht="16.5" customHeight="1" thickBot="1" thickTop="1">
      <c r="A47" s="406" t="s">
        <v>11</v>
      </c>
      <c r="B47" s="407"/>
      <c r="C47" s="408"/>
      <c r="D47" s="409">
        <f>SUM(D30:D46)-D31-D36-D41</f>
        <v>70</v>
      </c>
      <c r="E47" s="409"/>
      <c r="F47" s="409"/>
      <c r="G47" s="409">
        <f>SUM(G30:G46)-G31-G36-G41</f>
        <v>396</v>
      </c>
      <c r="H47" s="409">
        <f>SUM(H30:H46)-H31-H36-H41</f>
        <v>171</v>
      </c>
      <c r="I47" s="409">
        <f aca="true" t="shared" si="7" ref="I47:AE47">SUM(I30:I46)-I31-I36-I41</f>
        <v>225</v>
      </c>
      <c r="J47" s="409">
        <f t="shared" si="7"/>
        <v>0</v>
      </c>
      <c r="K47" s="409">
        <f t="shared" si="7"/>
        <v>0</v>
      </c>
      <c r="L47" s="409">
        <f t="shared" si="7"/>
        <v>0</v>
      </c>
      <c r="M47" s="409">
        <f t="shared" si="7"/>
        <v>0</v>
      </c>
      <c r="N47" s="409">
        <f t="shared" si="7"/>
        <v>0</v>
      </c>
      <c r="O47" s="409">
        <f t="shared" si="7"/>
        <v>45</v>
      </c>
      <c r="P47" s="409">
        <f t="shared" si="7"/>
        <v>45</v>
      </c>
      <c r="Q47" s="409">
        <f t="shared" si="7"/>
        <v>36</v>
      </c>
      <c r="R47" s="409">
        <f t="shared" si="7"/>
        <v>63</v>
      </c>
      <c r="S47" s="409">
        <f t="shared" si="7"/>
        <v>9</v>
      </c>
      <c r="T47" s="409">
        <f t="shared" si="7"/>
        <v>9</v>
      </c>
      <c r="U47" s="409">
        <f t="shared" si="7"/>
        <v>45</v>
      </c>
      <c r="V47" s="409">
        <f t="shared" si="7"/>
        <v>63</v>
      </c>
      <c r="W47" s="409">
        <f t="shared" si="7"/>
        <v>9</v>
      </c>
      <c r="X47" s="409">
        <f t="shared" si="7"/>
        <v>18</v>
      </c>
      <c r="Y47" s="409">
        <f t="shared" si="7"/>
        <v>27</v>
      </c>
      <c r="Z47" s="409">
        <f t="shared" si="7"/>
        <v>27</v>
      </c>
      <c r="AA47" s="409">
        <f t="shared" si="7"/>
        <v>0</v>
      </c>
      <c r="AB47" s="473">
        <f>SUM(AB30:AB46)-AB31-AB36-AB41</f>
        <v>19.799999999999994</v>
      </c>
      <c r="AC47" s="409">
        <f t="shared" si="7"/>
        <v>0</v>
      </c>
      <c r="AD47" s="409">
        <f t="shared" si="7"/>
        <v>70</v>
      </c>
      <c r="AE47" s="474">
        <f t="shared" si="7"/>
        <v>0</v>
      </c>
      <c r="AF47" s="475"/>
      <c r="AG47" s="266"/>
      <c r="AH47" s="266"/>
      <c r="AI47" s="265"/>
      <c r="AJ47" s="266"/>
      <c r="AK47" s="266"/>
      <c r="AL47" s="265"/>
      <c r="AM47" s="266"/>
      <c r="AN47" s="266"/>
      <c r="AO47" s="265"/>
      <c r="AP47" s="266"/>
      <c r="AQ47" s="266"/>
      <c r="AR47" s="265"/>
      <c r="AS47" s="266"/>
      <c r="AT47" s="266"/>
      <c r="AU47" s="265"/>
      <c r="AV47" s="266"/>
      <c r="AW47" s="266"/>
    </row>
    <row r="48" spans="1:34" ht="16.5" customHeight="1" thickTop="1">
      <c r="A48" s="476" t="s">
        <v>92</v>
      </c>
      <c r="B48" s="477"/>
      <c r="C48" s="477"/>
      <c r="D48" s="477"/>
      <c r="E48" s="477"/>
      <c r="F48" s="477"/>
      <c r="G48" s="477"/>
      <c r="H48" s="477"/>
      <c r="I48" s="477"/>
      <c r="J48" s="477"/>
      <c r="K48" s="477"/>
      <c r="L48" s="477"/>
      <c r="M48" s="477"/>
      <c r="N48" s="477"/>
      <c r="O48" s="477"/>
      <c r="P48" s="477"/>
      <c r="Q48" s="477"/>
      <c r="R48" s="477"/>
      <c r="S48" s="477"/>
      <c r="T48" s="477"/>
      <c r="U48" s="477"/>
      <c r="V48" s="477"/>
      <c r="W48" s="477"/>
      <c r="X48" s="477"/>
      <c r="Y48" s="477"/>
      <c r="Z48" s="477"/>
      <c r="AA48" s="477"/>
      <c r="AB48" s="477"/>
      <c r="AC48" s="477"/>
      <c r="AD48" s="477"/>
      <c r="AE48" s="477"/>
      <c r="AF48" s="478"/>
      <c r="AG48" s="435"/>
      <c r="AH48" s="435"/>
    </row>
    <row r="49" spans="1:34" ht="16.5" customHeight="1" thickBot="1">
      <c r="A49" s="476" t="s">
        <v>97</v>
      </c>
      <c r="B49" s="477"/>
      <c r="C49" s="477"/>
      <c r="D49" s="477"/>
      <c r="E49" s="477"/>
      <c r="F49" s="477"/>
      <c r="G49" s="477"/>
      <c r="H49" s="477"/>
      <c r="I49" s="477"/>
      <c r="J49" s="477"/>
      <c r="K49" s="477"/>
      <c r="L49" s="477"/>
      <c r="M49" s="477"/>
      <c r="N49" s="477"/>
      <c r="O49" s="477"/>
      <c r="P49" s="477"/>
      <c r="Q49" s="477"/>
      <c r="R49" s="477"/>
      <c r="S49" s="477"/>
      <c r="T49" s="477"/>
      <c r="U49" s="477"/>
      <c r="V49" s="477"/>
      <c r="W49" s="477"/>
      <c r="X49" s="477"/>
      <c r="Y49" s="477"/>
      <c r="Z49" s="477"/>
      <c r="AA49" s="477"/>
      <c r="AB49" s="477"/>
      <c r="AC49" s="477"/>
      <c r="AD49" s="477"/>
      <c r="AE49" s="477"/>
      <c r="AF49" s="478"/>
      <c r="AG49" s="435"/>
      <c r="AH49" s="435"/>
    </row>
    <row r="50" spans="1:34" ht="16.5" customHeight="1" thickBot="1" thickTop="1">
      <c r="A50" s="159">
        <v>28</v>
      </c>
      <c r="B50" s="235" t="s">
        <v>88</v>
      </c>
      <c r="C50" s="479" t="s">
        <v>169</v>
      </c>
      <c r="D50" s="237">
        <v>2</v>
      </c>
      <c r="E50" s="238"/>
      <c r="F50" s="238" t="s">
        <v>67</v>
      </c>
      <c r="G50" s="239">
        <v>18</v>
      </c>
      <c r="H50" s="240">
        <v>9</v>
      </c>
      <c r="I50" s="480">
        <v>9</v>
      </c>
      <c r="J50" s="241"/>
      <c r="K50" s="241"/>
      <c r="L50" s="241"/>
      <c r="M50" s="241"/>
      <c r="N50" s="241"/>
      <c r="O50" s="263"/>
      <c r="P50" s="264"/>
      <c r="Q50" s="181"/>
      <c r="R50" s="264"/>
      <c r="S50" s="481"/>
      <c r="T50" s="482"/>
      <c r="U50" s="481">
        <v>9</v>
      </c>
      <c r="V50" s="482">
        <v>9</v>
      </c>
      <c r="W50" s="263"/>
      <c r="X50" s="264"/>
      <c r="Y50" s="263"/>
      <c r="Z50" s="264"/>
      <c r="AA50" s="483">
        <v>2</v>
      </c>
      <c r="AB50" s="441">
        <v>0.5</v>
      </c>
      <c r="AC50" s="442"/>
      <c r="AD50" s="452">
        <v>2</v>
      </c>
      <c r="AE50" s="440"/>
      <c r="AF50" s="478"/>
      <c r="AG50" s="435"/>
      <c r="AH50" s="435"/>
    </row>
    <row r="51" spans="1:34" ht="16.5" customHeight="1" thickBot="1">
      <c r="A51" s="159">
        <v>29</v>
      </c>
      <c r="B51" s="167" t="s">
        <v>89</v>
      </c>
      <c r="C51" s="168" t="s">
        <v>170</v>
      </c>
      <c r="D51" s="211">
        <v>2</v>
      </c>
      <c r="E51" s="229"/>
      <c r="F51" s="229" t="s">
        <v>60</v>
      </c>
      <c r="G51" s="162">
        <f>SUM(H51:N51)</f>
        <v>18</v>
      </c>
      <c r="H51" s="169">
        <v>9</v>
      </c>
      <c r="I51" s="257">
        <v>9</v>
      </c>
      <c r="J51" s="171"/>
      <c r="K51" s="170"/>
      <c r="L51" s="170"/>
      <c r="M51" s="170"/>
      <c r="N51" s="170"/>
      <c r="O51" s="172"/>
      <c r="P51" s="173"/>
      <c r="Q51" s="183"/>
      <c r="R51" s="173"/>
      <c r="S51" s="177"/>
      <c r="T51" s="262"/>
      <c r="U51" s="177"/>
      <c r="V51" s="262"/>
      <c r="W51" s="172">
        <v>9</v>
      </c>
      <c r="X51" s="173">
        <v>9</v>
      </c>
      <c r="Y51" s="172"/>
      <c r="Z51" s="173"/>
      <c r="AA51" s="484">
        <v>2</v>
      </c>
      <c r="AB51" s="441">
        <v>0.5</v>
      </c>
      <c r="AC51" s="447"/>
      <c r="AD51" s="457">
        <v>2</v>
      </c>
      <c r="AE51" s="446"/>
      <c r="AF51" s="478"/>
      <c r="AG51" s="435"/>
      <c r="AH51" s="435"/>
    </row>
    <row r="52" spans="1:34" ht="16.5" customHeight="1">
      <c r="A52" s="159">
        <v>30</v>
      </c>
      <c r="B52" s="175" t="s">
        <v>90</v>
      </c>
      <c r="C52" s="176" t="s">
        <v>171</v>
      </c>
      <c r="D52" s="211">
        <v>2</v>
      </c>
      <c r="E52" s="229"/>
      <c r="F52" s="229" t="s">
        <v>65</v>
      </c>
      <c r="G52" s="162">
        <f>SUM(H52:N52)</f>
        <v>18</v>
      </c>
      <c r="H52" s="169">
        <v>9</v>
      </c>
      <c r="I52" s="257">
        <v>9</v>
      </c>
      <c r="J52" s="171"/>
      <c r="K52" s="170"/>
      <c r="L52" s="170"/>
      <c r="M52" s="170"/>
      <c r="N52" s="170"/>
      <c r="O52" s="172"/>
      <c r="P52" s="173"/>
      <c r="Q52" s="183"/>
      <c r="R52" s="173"/>
      <c r="S52" s="177">
        <v>9</v>
      </c>
      <c r="T52" s="262">
        <v>9</v>
      </c>
      <c r="U52" s="177"/>
      <c r="V52" s="262"/>
      <c r="W52" s="172"/>
      <c r="X52" s="173"/>
      <c r="Y52" s="172"/>
      <c r="Z52" s="173"/>
      <c r="AA52" s="484">
        <v>2</v>
      </c>
      <c r="AB52" s="441">
        <v>0.5</v>
      </c>
      <c r="AC52" s="447"/>
      <c r="AD52" s="457">
        <v>2</v>
      </c>
      <c r="AE52" s="446"/>
      <c r="AF52" s="478"/>
      <c r="AG52" s="435"/>
      <c r="AH52" s="435"/>
    </row>
    <row r="53" spans="1:34" ht="16.5" customHeight="1" thickBot="1">
      <c r="A53" s="230">
        <v>31</v>
      </c>
      <c r="B53" s="485" t="s">
        <v>91</v>
      </c>
      <c r="C53" s="200" t="s">
        <v>172</v>
      </c>
      <c r="D53" s="211">
        <v>4</v>
      </c>
      <c r="E53" s="215" t="s">
        <v>81</v>
      </c>
      <c r="F53" s="233"/>
      <c r="G53" s="223">
        <f>SUM(H53:N53)</f>
        <v>27</v>
      </c>
      <c r="H53" s="201">
        <v>9</v>
      </c>
      <c r="I53" s="202">
        <v>18</v>
      </c>
      <c r="J53" s="203"/>
      <c r="K53" s="203"/>
      <c r="L53" s="203"/>
      <c r="M53" s="203"/>
      <c r="N53" s="203"/>
      <c r="O53" s="204"/>
      <c r="P53" s="205"/>
      <c r="Q53" s="185"/>
      <c r="R53" s="205"/>
      <c r="S53" s="204"/>
      <c r="T53" s="205"/>
      <c r="U53" s="204"/>
      <c r="V53" s="205"/>
      <c r="W53" s="204"/>
      <c r="X53" s="205"/>
      <c r="Y53" s="206">
        <v>9</v>
      </c>
      <c r="Z53" s="207">
        <v>18</v>
      </c>
      <c r="AA53" s="484">
        <v>4</v>
      </c>
      <c r="AB53" s="486">
        <v>1.6</v>
      </c>
      <c r="AC53" s="447"/>
      <c r="AD53" s="457">
        <v>4</v>
      </c>
      <c r="AE53" s="446"/>
      <c r="AF53" s="478"/>
      <c r="AG53" s="435"/>
      <c r="AH53" s="435"/>
    </row>
    <row r="54" spans="1:34" s="377" customFormat="1" ht="16.5" customHeight="1" thickBot="1" thickTop="1">
      <c r="A54" s="487" t="s">
        <v>11</v>
      </c>
      <c r="B54" s="407"/>
      <c r="C54" s="408"/>
      <c r="D54" s="409">
        <f>SUM(D50:D53)</f>
        <v>10</v>
      </c>
      <c r="E54" s="410"/>
      <c r="F54" s="410"/>
      <c r="G54" s="409">
        <f aca="true" t="shared" si="8" ref="G54:AE54">SUM(G50:G53)</f>
        <v>81</v>
      </c>
      <c r="H54" s="411">
        <f t="shared" si="8"/>
        <v>36</v>
      </c>
      <c r="I54" s="412">
        <f t="shared" si="8"/>
        <v>45</v>
      </c>
      <c r="J54" s="412">
        <f t="shared" si="8"/>
        <v>0</v>
      </c>
      <c r="K54" s="412">
        <f t="shared" si="8"/>
        <v>0</v>
      </c>
      <c r="L54" s="412">
        <f t="shared" si="8"/>
        <v>0</v>
      </c>
      <c r="M54" s="412">
        <f t="shared" si="8"/>
        <v>0</v>
      </c>
      <c r="N54" s="412">
        <f t="shared" si="8"/>
        <v>0</v>
      </c>
      <c r="O54" s="411">
        <f t="shared" si="8"/>
        <v>0</v>
      </c>
      <c r="P54" s="413">
        <f t="shared" si="8"/>
        <v>0</v>
      </c>
      <c r="Q54" s="411">
        <f t="shared" si="8"/>
        <v>0</v>
      </c>
      <c r="R54" s="413">
        <f t="shared" si="8"/>
        <v>0</v>
      </c>
      <c r="S54" s="411">
        <f t="shared" si="8"/>
        <v>9</v>
      </c>
      <c r="T54" s="413">
        <f t="shared" si="8"/>
        <v>9</v>
      </c>
      <c r="U54" s="411">
        <f t="shared" si="8"/>
        <v>9</v>
      </c>
      <c r="V54" s="413">
        <f t="shared" si="8"/>
        <v>9</v>
      </c>
      <c r="W54" s="411">
        <f t="shared" si="8"/>
        <v>9</v>
      </c>
      <c r="X54" s="413">
        <f t="shared" si="8"/>
        <v>9</v>
      </c>
      <c r="Y54" s="411">
        <f t="shared" si="8"/>
        <v>9</v>
      </c>
      <c r="Z54" s="413">
        <f t="shared" si="8"/>
        <v>18</v>
      </c>
      <c r="AA54" s="413">
        <f t="shared" si="8"/>
        <v>10</v>
      </c>
      <c r="AB54" s="413">
        <f t="shared" si="8"/>
        <v>3.1</v>
      </c>
      <c r="AC54" s="413">
        <f t="shared" si="8"/>
        <v>0</v>
      </c>
      <c r="AD54" s="413">
        <f t="shared" si="8"/>
        <v>10</v>
      </c>
      <c r="AE54" s="488">
        <f t="shared" si="8"/>
        <v>0</v>
      </c>
      <c r="AF54" s="475"/>
      <c r="AG54" s="432"/>
      <c r="AH54" s="432"/>
    </row>
    <row r="55" spans="1:34" ht="16.5" customHeight="1" thickBot="1" thickTop="1">
      <c r="A55" s="373" t="s">
        <v>101</v>
      </c>
      <c r="B55" s="374"/>
      <c r="C55" s="374"/>
      <c r="D55" s="374"/>
      <c r="E55" s="374"/>
      <c r="F55" s="374"/>
      <c r="G55" s="374"/>
      <c r="H55" s="374"/>
      <c r="I55" s="374"/>
      <c r="J55" s="374"/>
      <c r="K55" s="374"/>
      <c r="L55" s="374"/>
      <c r="M55" s="374"/>
      <c r="N55" s="374"/>
      <c r="O55" s="374"/>
      <c r="P55" s="374"/>
      <c r="Q55" s="374"/>
      <c r="R55" s="374"/>
      <c r="S55" s="374"/>
      <c r="T55" s="374"/>
      <c r="U55" s="374"/>
      <c r="V55" s="374"/>
      <c r="W55" s="374"/>
      <c r="X55" s="374"/>
      <c r="Y55" s="374"/>
      <c r="Z55" s="374"/>
      <c r="AA55" s="374"/>
      <c r="AB55" s="374"/>
      <c r="AC55" s="374"/>
      <c r="AD55" s="374"/>
      <c r="AE55" s="374"/>
      <c r="AF55" s="478"/>
      <c r="AG55" s="435"/>
      <c r="AH55" s="435"/>
    </row>
    <row r="56" spans="1:34" ht="16.5" customHeight="1" thickTop="1">
      <c r="A56" s="159">
        <v>32</v>
      </c>
      <c r="B56" s="189" t="s">
        <v>98</v>
      </c>
      <c r="C56" s="161" t="s">
        <v>173</v>
      </c>
      <c r="D56" s="211">
        <v>6</v>
      </c>
      <c r="E56" s="489">
        <v>4</v>
      </c>
      <c r="F56" s="212"/>
      <c r="G56" s="162">
        <f>SUM(H56:N56)</f>
        <v>36</v>
      </c>
      <c r="H56" s="163">
        <f>O56+Q56+S56+U56+W56+Y56</f>
        <v>18</v>
      </c>
      <c r="I56" s="190">
        <v>18</v>
      </c>
      <c r="J56" s="194"/>
      <c r="K56" s="164"/>
      <c r="L56" s="164"/>
      <c r="M56" s="164"/>
      <c r="N56" s="164"/>
      <c r="O56" s="165"/>
      <c r="P56" s="166"/>
      <c r="Q56" s="183"/>
      <c r="R56" s="173"/>
      <c r="S56" s="165"/>
      <c r="T56" s="166"/>
      <c r="U56" s="165">
        <v>18</v>
      </c>
      <c r="V56" s="166">
        <v>18</v>
      </c>
      <c r="W56" s="165"/>
      <c r="X56" s="166"/>
      <c r="Y56" s="165"/>
      <c r="Z56" s="166"/>
      <c r="AA56" s="484">
        <v>6</v>
      </c>
      <c r="AB56" s="385">
        <v>1.6</v>
      </c>
      <c r="AC56" s="179"/>
      <c r="AD56" s="457">
        <v>6</v>
      </c>
      <c r="AE56" s="456"/>
      <c r="AF56" s="454"/>
      <c r="AG56" s="435"/>
      <c r="AH56" s="435"/>
    </row>
    <row r="57" spans="1:34" ht="16.5" customHeight="1">
      <c r="A57" s="159">
        <v>33</v>
      </c>
      <c r="B57" s="189" t="s">
        <v>221</v>
      </c>
      <c r="C57" s="193" t="s">
        <v>222</v>
      </c>
      <c r="D57" s="211">
        <v>3</v>
      </c>
      <c r="E57" s="490">
        <v>5</v>
      </c>
      <c r="F57" s="212"/>
      <c r="G57" s="162">
        <f>SUM(H57:N57)</f>
        <v>27</v>
      </c>
      <c r="H57" s="163">
        <f>O57+Q57+S57+U57+W57+Y57</f>
        <v>9</v>
      </c>
      <c r="I57" s="190">
        <v>18</v>
      </c>
      <c r="J57" s="194"/>
      <c r="K57" s="164"/>
      <c r="L57" s="164"/>
      <c r="M57" s="164"/>
      <c r="N57" s="164"/>
      <c r="O57" s="165"/>
      <c r="P57" s="166"/>
      <c r="Q57" s="183"/>
      <c r="R57" s="173"/>
      <c r="S57" s="165"/>
      <c r="T57" s="166"/>
      <c r="U57" s="165"/>
      <c r="V57" s="166"/>
      <c r="W57" s="191">
        <v>9</v>
      </c>
      <c r="X57" s="192">
        <v>18</v>
      </c>
      <c r="Y57" s="165"/>
      <c r="Z57" s="166"/>
      <c r="AA57" s="484">
        <v>4</v>
      </c>
      <c r="AB57" s="399">
        <v>1.3</v>
      </c>
      <c r="AC57" s="179"/>
      <c r="AD57" s="457">
        <v>3</v>
      </c>
      <c r="AE57" s="456"/>
      <c r="AF57" s="454"/>
      <c r="AG57" s="435"/>
      <c r="AH57" s="435"/>
    </row>
    <row r="58" spans="1:34" ht="16.5" customHeight="1">
      <c r="A58" s="159">
        <v>34</v>
      </c>
      <c r="B58" s="175" t="s">
        <v>99</v>
      </c>
      <c r="C58" s="176" t="s">
        <v>174</v>
      </c>
      <c r="D58" s="211">
        <v>3</v>
      </c>
      <c r="E58" s="491">
        <v>3</v>
      </c>
      <c r="F58" s="229"/>
      <c r="G58" s="162">
        <f>SUM(H58:N58)</f>
        <v>27</v>
      </c>
      <c r="H58" s="163">
        <f>O58+Q58+S58+U58+W58+Y58</f>
        <v>9</v>
      </c>
      <c r="I58" s="257">
        <v>18</v>
      </c>
      <c r="J58" s="194"/>
      <c r="K58" s="170"/>
      <c r="L58" s="170"/>
      <c r="M58" s="170"/>
      <c r="N58" s="170"/>
      <c r="O58" s="172"/>
      <c r="P58" s="173"/>
      <c r="Q58" s="183"/>
      <c r="R58" s="173"/>
      <c r="S58" s="172">
        <v>9</v>
      </c>
      <c r="T58" s="173">
        <v>18</v>
      </c>
      <c r="U58" s="172"/>
      <c r="V58" s="173"/>
      <c r="W58" s="172"/>
      <c r="X58" s="173"/>
      <c r="Y58" s="172"/>
      <c r="Z58" s="173"/>
      <c r="AA58" s="484">
        <v>4</v>
      </c>
      <c r="AB58" s="399">
        <v>1.3</v>
      </c>
      <c r="AC58" s="179"/>
      <c r="AD58" s="457">
        <v>3</v>
      </c>
      <c r="AE58" s="456"/>
      <c r="AF58" s="454"/>
      <c r="AG58" s="435"/>
      <c r="AH58" s="435"/>
    </row>
    <row r="59" spans="1:34" ht="16.5" customHeight="1">
      <c r="A59" s="159">
        <v>35</v>
      </c>
      <c r="B59" s="175" t="s">
        <v>100</v>
      </c>
      <c r="C59" s="176" t="s">
        <v>175</v>
      </c>
      <c r="D59" s="211">
        <v>3</v>
      </c>
      <c r="E59" s="491">
        <v>6</v>
      </c>
      <c r="F59" s="229"/>
      <c r="G59" s="162">
        <f>SUM(H59:N59)</f>
        <v>27</v>
      </c>
      <c r="H59" s="163">
        <f>O59+Q59+S59+U59+W59+Y59</f>
        <v>9</v>
      </c>
      <c r="I59" s="257">
        <v>18</v>
      </c>
      <c r="J59" s="171"/>
      <c r="K59" s="170"/>
      <c r="L59" s="170"/>
      <c r="M59" s="170"/>
      <c r="N59" s="170"/>
      <c r="O59" s="172"/>
      <c r="P59" s="173"/>
      <c r="Q59" s="183"/>
      <c r="R59" s="173"/>
      <c r="S59" s="172"/>
      <c r="T59" s="173"/>
      <c r="U59" s="172"/>
      <c r="V59" s="173"/>
      <c r="W59" s="172"/>
      <c r="X59" s="173"/>
      <c r="Y59" s="172">
        <v>9</v>
      </c>
      <c r="Z59" s="173">
        <v>18</v>
      </c>
      <c r="AA59" s="484">
        <v>4</v>
      </c>
      <c r="AB59" s="399">
        <v>1.3</v>
      </c>
      <c r="AC59" s="179"/>
      <c r="AD59" s="457">
        <v>3</v>
      </c>
      <c r="AE59" s="456"/>
      <c r="AF59" s="454"/>
      <c r="AG59" s="435"/>
      <c r="AH59" s="435"/>
    </row>
    <row r="60" spans="1:34" ht="16.5" customHeight="1" thickBot="1">
      <c r="A60" s="198">
        <v>36</v>
      </c>
      <c r="B60" s="199" t="s">
        <v>214</v>
      </c>
      <c r="C60" s="200" t="s">
        <v>223</v>
      </c>
      <c r="D60" s="211">
        <v>6</v>
      </c>
      <c r="E60" s="492">
        <v>5</v>
      </c>
      <c r="F60" s="233"/>
      <c r="G60" s="223">
        <f>SUM(H60:N60)</f>
        <v>36</v>
      </c>
      <c r="H60" s="163">
        <f>O60+Q60+S60+U60+W60+Y60</f>
        <v>18</v>
      </c>
      <c r="I60" s="203">
        <v>18</v>
      </c>
      <c r="J60" s="203"/>
      <c r="K60" s="203"/>
      <c r="L60" s="203"/>
      <c r="M60" s="203"/>
      <c r="N60" s="203"/>
      <c r="O60" s="204"/>
      <c r="P60" s="205"/>
      <c r="Q60" s="185"/>
      <c r="R60" s="205"/>
      <c r="S60" s="204"/>
      <c r="T60" s="205"/>
      <c r="U60" s="204"/>
      <c r="V60" s="205"/>
      <c r="W60" s="204">
        <v>18</v>
      </c>
      <c r="X60" s="205">
        <v>18</v>
      </c>
      <c r="Y60" s="204"/>
      <c r="Z60" s="205"/>
      <c r="AA60" s="484">
        <v>6</v>
      </c>
      <c r="AB60" s="486">
        <v>1.6</v>
      </c>
      <c r="AC60" s="188"/>
      <c r="AD60" s="457">
        <v>6</v>
      </c>
      <c r="AE60" s="472"/>
      <c r="AF60" s="454"/>
      <c r="AG60" s="435"/>
      <c r="AH60" s="435"/>
    </row>
    <row r="61" spans="1:34" s="377" customFormat="1" ht="16.5" customHeight="1" thickBot="1" thickTop="1">
      <c r="A61" s="487" t="s">
        <v>11</v>
      </c>
      <c r="B61" s="407"/>
      <c r="C61" s="408"/>
      <c r="D61" s="409">
        <f>SUM(D56:D60)</f>
        <v>21</v>
      </c>
      <c r="E61" s="410"/>
      <c r="F61" s="410"/>
      <c r="G61" s="409">
        <f aca="true" t="shared" si="9" ref="G61:AE61">SUM(G56:G60)</f>
        <v>153</v>
      </c>
      <c r="H61" s="411">
        <f t="shared" si="9"/>
        <v>63</v>
      </c>
      <c r="I61" s="411">
        <f t="shared" si="9"/>
        <v>90</v>
      </c>
      <c r="J61" s="411">
        <f t="shared" si="9"/>
        <v>0</v>
      </c>
      <c r="K61" s="411">
        <f t="shared" si="9"/>
        <v>0</v>
      </c>
      <c r="L61" s="411">
        <f t="shared" si="9"/>
        <v>0</v>
      </c>
      <c r="M61" s="411">
        <f t="shared" si="9"/>
        <v>0</v>
      </c>
      <c r="N61" s="411">
        <f t="shared" si="9"/>
        <v>0</v>
      </c>
      <c r="O61" s="411">
        <f t="shared" si="9"/>
        <v>0</v>
      </c>
      <c r="P61" s="411">
        <f t="shared" si="9"/>
        <v>0</v>
      </c>
      <c r="Q61" s="411">
        <f t="shared" si="9"/>
        <v>0</v>
      </c>
      <c r="R61" s="411">
        <f t="shared" si="9"/>
        <v>0</v>
      </c>
      <c r="S61" s="411">
        <f t="shared" si="9"/>
        <v>9</v>
      </c>
      <c r="T61" s="411">
        <f t="shared" si="9"/>
        <v>18</v>
      </c>
      <c r="U61" s="411">
        <f t="shared" si="9"/>
        <v>18</v>
      </c>
      <c r="V61" s="411">
        <f t="shared" si="9"/>
        <v>18</v>
      </c>
      <c r="W61" s="411">
        <f t="shared" si="9"/>
        <v>27</v>
      </c>
      <c r="X61" s="411">
        <f t="shared" si="9"/>
        <v>36</v>
      </c>
      <c r="Y61" s="411">
        <f t="shared" si="9"/>
        <v>9</v>
      </c>
      <c r="Z61" s="411">
        <f t="shared" si="9"/>
        <v>18</v>
      </c>
      <c r="AA61" s="411">
        <f t="shared" si="9"/>
        <v>24</v>
      </c>
      <c r="AB61" s="411">
        <f t="shared" si="9"/>
        <v>7.1</v>
      </c>
      <c r="AC61" s="411">
        <f t="shared" si="9"/>
        <v>0</v>
      </c>
      <c r="AD61" s="411">
        <f t="shared" si="9"/>
        <v>21</v>
      </c>
      <c r="AE61" s="474">
        <f t="shared" si="9"/>
        <v>0</v>
      </c>
      <c r="AF61" s="475"/>
      <c r="AG61" s="432"/>
      <c r="AH61" s="432"/>
    </row>
    <row r="62" spans="1:34" ht="16.5" customHeight="1" thickBot="1" thickTop="1">
      <c r="A62" s="373" t="s">
        <v>105</v>
      </c>
      <c r="B62" s="374"/>
      <c r="C62" s="374"/>
      <c r="D62" s="374"/>
      <c r="E62" s="374"/>
      <c r="F62" s="374"/>
      <c r="G62" s="374"/>
      <c r="H62" s="374"/>
      <c r="I62" s="374"/>
      <c r="J62" s="374"/>
      <c r="K62" s="374"/>
      <c r="L62" s="374"/>
      <c r="M62" s="374"/>
      <c r="N62" s="374"/>
      <c r="O62" s="374"/>
      <c r="P62" s="374"/>
      <c r="Q62" s="374"/>
      <c r="R62" s="374"/>
      <c r="S62" s="374"/>
      <c r="T62" s="374"/>
      <c r="U62" s="374"/>
      <c r="V62" s="374"/>
      <c r="W62" s="374"/>
      <c r="X62" s="374"/>
      <c r="Y62" s="374"/>
      <c r="Z62" s="374"/>
      <c r="AA62" s="374"/>
      <c r="AB62" s="374"/>
      <c r="AC62" s="374"/>
      <c r="AD62" s="374"/>
      <c r="AE62" s="374"/>
      <c r="AF62" s="478"/>
      <c r="AG62" s="435"/>
      <c r="AH62" s="435"/>
    </row>
    <row r="63" spans="1:34" ht="16.5" customHeight="1" thickBot="1" thickTop="1">
      <c r="A63" s="174">
        <v>37</v>
      </c>
      <c r="B63" s="391" t="s">
        <v>240</v>
      </c>
      <c r="C63" s="176" t="s">
        <v>237</v>
      </c>
      <c r="D63" s="380">
        <v>4</v>
      </c>
      <c r="E63" s="229"/>
      <c r="F63" s="389" t="s">
        <v>81</v>
      </c>
      <c r="G63" s="254">
        <f>SUM(H63:I63)</f>
        <v>27</v>
      </c>
      <c r="H63" s="169">
        <v>9</v>
      </c>
      <c r="I63" s="257">
        <v>18</v>
      </c>
      <c r="J63" s="164"/>
      <c r="K63" s="164"/>
      <c r="L63" s="164"/>
      <c r="M63" s="164"/>
      <c r="N63" s="164"/>
      <c r="O63" s="165"/>
      <c r="P63" s="166"/>
      <c r="Q63" s="181"/>
      <c r="R63" s="182"/>
      <c r="S63" s="178"/>
      <c r="T63" s="224"/>
      <c r="U63" s="414"/>
      <c r="V63" s="383"/>
      <c r="W63" s="178"/>
      <c r="X63" s="224"/>
      <c r="Y63" s="178">
        <v>9</v>
      </c>
      <c r="Z63" s="224">
        <v>18</v>
      </c>
      <c r="AA63" s="493"/>
      <c r="AB63" s="494">
        <v>1.3</v>
      </c>
      <c r="AC63" s="187"/>
      <c r="AD63" s="495">
        <v>4</v>
      </c>
      <c r="AE63" s="496"/>
      <c r="AF63" s="478"/>
      <c r="AG63" s="435"/>
      <c r="AH63" s="435"/>
    </row>
    <row r="64" spans="1:34" ht="16.5" customHeight="1" thickBot="1" thickTop="1">
      <c r="A64" s="174"/>
      <c r="B64" s="391" t="s">
        <v>241</v>
      </c>
      <c r="C64" s="176" t="s">
        <v>238</v>
      </c>
      <c r="D64" s="380">
        <v>2</v>
      </c>
      <c r="E64" s="229"/>
      <c r="F64" s="381" t="s">
        <v>60</v>
      </c>
      <c r="G64" s="254">
        <f aca="true" t="shared" si="10" ref="G64:G69">SUM(H64:I64)</f>
        <v>18</v>
      </c>
      <c r="H64" s="169">
        <v>9</v>
      </c>
      <c r="I64" s="257">
        <v>9</v>
      </c>
      <c r="J64" s="164"/>
      <c r="K64" s="164"/>
      <c r="L64" s="164"/>
      <c r="M64" s="164"/>
      <c r="N64" s="164"/>
      <c r="O64" s="165"/>
      <c r="P64" s="166"/>
      <c r="Q64" s="181"/>
      <c r="R64" s="182"/>
      <c r="S64" s="178"/>
      <c r="T64" s="224"/>
      <c r="U64" s="414"/>
      <c r="V64" s="383"/>
      <c r="W64" s="178">
        <v>9</v>
      </c>
      <c r="X64" s="224">
        <v>9</v>
      </c>
      <c r="Y64" s="178"/>
      <c r="Z64" s="224"/>
      <c r="AA64" s="493"/>
      <c r="AB64" s="497">
        <v>1</v>
      </c>
      <c r="AC64" s="187"/>
      <c r="AD64" s="495">
        <v>2</v>
      </c>
      <c r="AE64" s="496"/>
      <c r="AF64" s="478"/>
      <c r="AG64" s="435"/>
      <c r="AH64" s="435"/>
    </row>
    <row r="65" spans="1:34" ht="16.5" customHeight="1" thickBot="1" thickTop="1">
      <c r="A65" s="174">
        <v>38</v>
      </c>
      <c r="B65" s="391" t="s">
        <v>102</v>
      </c>
      <c r="C65" s="176" t="s">
        <v>176</v>
      </c>
      <c r="D65" s="380">
        <v>2</v>
      </c>
      <c r="E65" s="229"/>
      <c r="F65" s="389" t="s">
        <v>239</v>
      </c>
      <c r="G65" s="254">
        <f t="shared" si="10"/>
        <v>18</v>
      </c>
      <c r="H65" s="169">
        <v>9</v>
      </c>
      <c r="I65" s="257">
        <v>9</v>
      </c>
      <c r="J65" s="164"/>
      <c r="K65" s="164"/>
      <c r="L65" s="164"/>
      <c r="M65" s="164"/>
      <c r="N65" s="164"/>
      <c r="O65" s="165"/>
      <c r="P65" s="166"/>
      <c r="Q65" s="181"/>
      <c r="R65" s="182"/>
      <c r="S65" s="178"/>
      <c r="T65" s="224"/>
      <c r="U65" s="414"/>
      <c r="V65" s="383"/>
      <c r="W65" s="178"/>
      <c r="X65" s="224"/>
      <c r="Y65" s="178">
        <v>9</v>
      </c>
      <c r="Z65" s="224">
        <v>9</v>
      </c>
      <c r="AA65" s="493">
        <v>3</v>
      </c>
      <c r="AB65" s="497">
        <v>1</v>
      </c>
      <c r="AC65" s="187"/>
      <c r="AD65" s="495">
        <v>2</v>
      </c>
      <c r="AE65" s="496"/>
      <c r="AF65" s="478"/>
      <c r="AG65" s="435"/>
      <c r="AH65" s="435"/>
    </row>
    <row r="66" spans="1:34" ht="16.5" customHeight="1">
      <c r="A66" s="174">
        <v>38</v>
      </c>
      <c r="B66" s="189" t="s">
        <v>103</v>
      </c>
      <c r="C66" s="193" t="s">
        <v>177</v>
      </c>
      <c r="D66" s="211">
        <v>2</v>
      </c>
      <c r="E66" s="212"/>
      <c r="F66" s="212" t="s">
        <v>81</v>
      </c>
      <c r="G66" s="254">
        <f t="shared" si="10"/>
        <v>18</v>
      </c>
      <c r="H66" s="163">
        <v>9</v>
      </c>
      <c r="I66" s="190">
        <v>9</v>
      </c>
      <c r="J66" s="164"/>
      <c r="K66" s="164"/>
      <c r="L66" s="164"/>
      <c r="M66" s="164"/>
      <c r="N66" s="164"/>
      <c r="O66" s="165"/>
      <c r="P66" s="166"/>
      <c r="Q66" s="183"/>
      <c r="R66" s="184"/>
      <c r="S66" s="178"/>
      <c r="T66" s="224"/>
      <c r="U66" s="420"/>
      <c r="V66" s="393"/>
      <c r="W66" s="178"/>
      <c r="X66" s="224"/>
      <c r="Y66" s="191">
        <v>9</v>
      </c>
      <c r="Z66" s="192">
        <v>9</v>
      </c>
      <c r="AA66" s="498">
        <v>2</v>
      </c>
      <c r="AB66" s="441">
        <f>(30*0.6+4+2)/25</f>
        <v>0.96</v>
      </c>
      <c r="AC66" s="179"/>
      <c r="AD66" s="499">
        <v>2</v>
      </c>
      <c r="AE66" s="500"/>
      <c r="AF66" s="478"/>
      <c r="AG66" s="435"/>
      <c r="AH66" s="435"/>
    </row>
    <row r="67" spans="1:34" ht="16.5" customHeight="1">
      <c r="A67" s="174" t="s">
        <v>206</v>
      </c>
      <c r="B67" s="175" t="s">
        <v>226</v>
      </c>
      <c r="C67" s="176" t="s">
        <v>224</v>
      </c>
      <c r="D67" s="211">
        <v>5</v>
      </c>
      <c r="E67" s="229"/>
      <c r="F67" s="229" t="s">
        <v>65</v>
      </c>
      <c r="G67" s="254">
        <f t="shared" si="10"/>
        <v>36</v>
      </c>
      <c r="H67" s="501">
        <v>18</v>
      </c>
      <c r="I67" s="257">
        <v>18</v>
      </c>
      <c r="J67" s="171"/>
      <c r="K67" s="170"/>
      <c r="L67" s="170"/>
      <c r="M67" s="170"/>
      <c r="N67" s="170"/>
      <c r="O67" s="172"/>
      <c r="P67" s="173"/>
      <c r="Q67" s="183"/>
      <c r="R67" s="184"/>
      <c r="S67" s="177">
        <v>18</v>
      </c>
      <c r="T67" s="262">
        <v>18</v>
      </c>
      <c r="U67" s="443"/>
      <c r="V67" s="405"/>
      <c r="W67" s="177"/>
      <c r="X67" s="262"/>
      <c r="Y67" s="180"/>
      <c r="Z67" s="184"/>
      <c r="AA67" s="498">
        <v>5</v>
      </c>
      <c r="AB67" s="399">
        <f>(30*0.6+4+2)/25</f>
        <v>0.96</v>
      </c>
      <c r="AC67" s="179"/>
      <c r="AD67" s="499">
        <v>5</v>
      </c>
      <c r="AE67" s="500"/>
      <c r="AF67" s="478"/>
      <c r="AG67" s="435"/>
      <c r="AH67" s="435"/>
    </row>
    <row r="68" spans="1:31" ht="16.5" customHeight="1">
      <c r="A68" s="174" t="s">
        <v>207</v>
      </c>
      <c r="B68" s="175" t="s">
        <v>216</v>
      </c>
      <c r="C68" s="176" t="s">
        <v>225</v>
      </c>
      <c r="D68" s="211">
        <v>5</v>
      </c>
      <c r="E68" s="214"/>
      <c r="F68" s="214" t="s">
        <v>65</v>
      </c>
      <c r="G68" s="254">
        <f t="shared" si="10"/>
        <v>36</v>
      </c>
      <c r="H68" s="169">
        <v>18</v>
      </c>
      <c r="I68" s="257">
        <v>18</v>
      </c>
      <c r="J68" s="171"/>
      <c r="K68" s="170"/>
      <c r="L68" s="170"/>
      <c r="M68" s="170"/>
      <c r="N68" s="170"/>
      <c r="O68" s="172"/>
      <c r="P68" s="173"/>
      <c r="Q68" s="183"/>
      <c r="R68" s="184"/>
      <c r="S68" s="177">
        <v>18</v>
      </c>
      <c r="T68" s="262">
        <v>18</v>
      </c>
      <c r="U68" s="443"/>
      <c r="V68" s="405"/>
      <c r="W68" s="177"/>
      <c r="X68" s="262"/>
      <c r="Y68" s="180"/>
      <c r="Z68" s="184"/>
      <c r="AA68" s="498">
        <v>5</v>
      </c>
      <c r="AB68" s="399">
        <f>(30*0.6+4+2)/25</f>
        <v>0.96</v>
      </c>
      <c r="AC68" s="179"/>
      <c r="AD68" s="499">
        <v>5</v>
      </c>
      <c r="AE68" s="502"/>
    </row>
    <row r="69" spans="1:31" ht="16.5" customHeight="1" thickBot="1">
      <c r="A69" s="174">
        <v>40</v>
      </c>
      <c r="B69" s="175" t="s">
        <v>104</v>
      </c>
      <c r="C69" s="176" t="s">
        <v>178</v>
      </c>
      <c r="D69" s="211">
        <v>4</v>
      </c>
      <c r="E69" s="229" t="s">
        <v>60</v>
      </c>
      <c r="F69" s="229"/>
      <c r="G69" s="254">
        <f t="shared" si="10"/>
        <v>27</v>
      </c>
      <c r="H69" s="169">
        <v>9</v>
      </c>
      <c r="I69" s="257">
        <v>18</v>
      </c>
      <c r="J69" s="171"/>
      <c r="K69" s="170"/>
      <c r="L69" s="170"/>
      <c r="M69" s="170"/>
      <c r="N69" s="170"/>
      <c r="O69" s="172"/>
      <c r="P69" s="173"/>
      <c r="Q69" s="183"/>
      <c r="R69" s="184"/>
      <c r="S69" s="180"/>
      <c r="T69" s="184"/>
      <c r="U69" s="420"/>
      <c r="V69" s="393"/>
      <c r="W69" s="180">
        <v>9</v>
      </c>
      <c r="X69" s="184">
        <v>18</v>
      </c>
      <c r="Y69" s="180"/>
      <c r="Z69" s="184"/>
      <c r="AA69" s="498">
        <v>4</v>
      </c>
      <c r="AB69" s="385">
        <f>(15*0.6+30*0.6+2+4+2)/25</f>
        <v>1.4</v>
      </c>
      <c r="AC69" s="179"/>
      <c r="AD69" s="499">
        <v>4</v>
      </c>
      <c r="AE69" s="502"/>
    </row>
    <row r="70" spans="1:31" ht="16.5" customHeight="1" thickBot="1" thickTop="1">
      <c r="A70" s="487" t="s">
        <v>11</v>
      </c>
      <c r="B70" s="407"/>
      <c r="C70" s="408"/>
      <c r="D70" s="409">
        <f>SUM(D63:D69)-D68</f>
        <v>19</v>
      </c>
      <c r="E70" s="409"/>
      <c r="F70" s="409"/>
      <c r="G70" s="409">
        <f>SUM(G63:G69)-G68</f>
        <v>144</v>
      </c>
      <c r="H70" s="409">
        <f aca="true" t="shared" si="11" ref="H70:Z70">SUM(H63:H69)-H68</f>
        <v>63</v>
      </c>
      <c r="I70" s="409">
        <f t="shared" si="11"/>
        <v>81</v>
      </c>
      <c r="J70" s="409">
        <f t="shared" si="11"/>
        <v>0</v>
      </c>
      <c r="K70" s="409">
        <f t="shared" si="11"/>
        <v>0</v>
      </c>
      <c r="L70" s="409">
        <f t="shared" si="11"/>
        <v>0</v>
      </c>
      <c r="M70" s="409">
        <f t="shared" si="11"/>
        <v>0</v>
      </c>
      <c r="N70" s="409">
        <f t="shared" si="11"/>
        <v>0</v>
      </c>
      <c r="O70" s="409">
        <f t="shared" si="11"/>
        <v>0</v>
      </c>
      <c r="P70" s="409">
        <f t="shared" si="11"/>
        <v>0</v>
      </c>
      <c r="Q70" s="409">
        <f t="shared" si="11"/>
        <v>0</v>
      </c>
      <c r="R70" s="409">
        <f t="shared" si="11"/>
        <v>0</v>
      </c>
      <c r="S70" s="409">
        <f t="shared" si="11"/>
        <v>18</v>
      </c>
      <c r="T70" s="409">
        <f t="shared" si="11"/>
        <v>18</v>
      </c>
      <c r="U70" s="409">
        <f t="shared" si="11"/>
        <v>0</v>
      </c>
      <c r="V70" s="409">
        <f t="shared" si="11"/>
        <v>0</v>
      </c>
      <c r="W70" s="409">
        <f t="shared" si="11"/>
        <v>18</v>
      </c>
      <c r="X70" s="409">
        <f t="shared" si="11"/>
        <v>27</v>
      </c>
      <c r="Y70" s="409">
        <f t="shared" si="11"/>
        <v>27</v>
      </c>
      <c r="Z70" s="409">
        <f t="shared" si="11"/>
        <v>36</v>
      </c>
      <c r="AA70" s="409">
        <f>SUM(AA63:AA69)-AA69</f>
        <v>15</v>
      </c>
      <c r="AB70" s="473">
        <f>SUM(AB63:AB69)-AB68</f>
        <v>6.62</v>
      </c>
      <c r="AC70" s="409">
        <f>SUM(AC63:AC69)-AC68</f>
        <v>0</v>
      </c>
      <c r="AD70" s="473">
        <f>SUM(AD63:AD69)-AD68</f>
        <v>19</v>
      </c>
      <c r="AE70" s="409">
        <f>SUM(AE63:AE69)-AE68</f>
        <v>0</v>
      </c>
    </row>
    <row r="71" spans="1:31" s="377" customFormat="1" ht="16.5" customHeight="1" thickTop="1">
      <c r="A71" s="433" t="s">
        <v>110</v>
      </c>
      <c r="B71" s="375"/>
      <c r="C71" s="375"/>
      <c r="D71" s="375"/>
      <c r="E71" s="375"/>
      <c r="F71" s="375"/>
      <c r="G71" s="375"/>
      <c r="H71" s="375"/>
      <c r="I71" s="375"/>
      <c r="J71" s="375"/>
      <c r="K71" s="375"/>
      <c r="L71" s="375"/>
      <c r="M71" s="375"/>
      <c r="N71" s="375"/>
      <c r="O71" s="375"/>
      <c r="P71" s="375"/>
      <c r="Q71" s="375"/>
      <c r="R71" s="375"/>
      <c r="S71" s="375"/>
      <c r="T71" s="375"/>
      <c r="U71" s="375"/>
      <c r="V71" s="375"/>
      <c r="W71" s="375"/>
      <c r="X71" s="375"/>
      <c r="Y71" s="375"/>
      <c r="Z71" s="375"/>
      <c r="AA71" s="375"/>
      <c r="AB71" s="375"/>
      <c r="AC71" s="375"/>
      <c r="AD71" s="375"/>
      <c r="AE71" s="434"/>
    </row>
    <row r="72" spans="1:31" ht="16.5" customHeight="1" thickBot="1">
      <c r="A72" s="503" t="s">
        <v>111</v>
      </c>
      <c r="B72" s="504"/>
      <c r="C72" s="504"/>
      <c r="D72" s="504"/>
      <c r="E72" s="504"/>
      <c r="F72" s="504"/>
      <c r="G72" s="504"/>
      <c r="H72" s="504"/>
      <c r="I72" s="504"/>
      <c r="J72" s="504"/>
      <c r="K72" s="504"/>
      <c r="L72" s="504"/>
      <c r="M72" s="504"/>
      <c r="N72" s="504"/>
      <c r="O72" s="504"/>
      <c r="P72" s="504"/>
      <c r="Q72" s="504"/>
      <c r="R72" s="504"/>
      <c r="S72" s="504"/>
      <c r="T72" s="504"/>
      <c r="U72" s="504"/>
      <c r="V72" s="504"/>
      <c r="W72" s="504"/>
      <c r="X72" s="504"/>
      <c r="Y72" s="504"/>
      <c r="Z72" s="504"/>
      <c r="AA72" s="504"/>
      <c r="AB72" s="504"/>
      <c r="AC72" s="504"/>
      <c r="AD72" s="504"/>
      <c r="AE72" s="505"/>
    </row>
    <row r="73" spans="1:31" ht="16.5" customHeight="1" thickBot="1" thickTop="1">
      <c r="A73" s="159">
        <v>28</v>
      </c>
      <c r="B73" s="160" t="s">
        <v>106</v>
      </c>
      <c r="C73" s="161" t="s">
        <v>179</v>
      </c>
      <c r="D73" s="211">
        <v>2</v>
      </c>
      <c r="E73" s="212"/>
      <c r="F73" s="212" t="s">
        <v>65</v>
      </c>
      <c r="G73" s="162">
        <v>18</v>
      </c>
      <c r="H73" s="163">
        <f>O73+Q73+S73+U73+W73+Y73</f>
        <v>9</v>
      </c>
      <c r="I73" s="164">
        <v>9</v>
      </c>
      <c r="J73" s="164"/>
      <c r="K73" s="164"/>
      <c r="L73" s="164"/>
      <c r="M73" s="164"/>
      <c r="N73" s="164"/>
      <c r="O73" s="165"/>
      <c r="P73" s="166"/>
      <c r="Q73" s="181"/>
      <c r="R73" s="182"/>
      <c r="S73" s="165">
        <v>9</v>
      </c>
      <c r="T73" s="166">
        <v>9</v>
      </c>
      <c r="U73" s="436"/>
      <c r="V73" s="437"/>
      <c r="W73" s="165"/>
      <c r="X73" s="166"/>
      <c r="Y73" s="165"/>
      <c r="Z73" s="166"/>
      <c r="AA73" s="483">
        <v>2</v>
      </c>
      <c r="AB73" s="416">
        <v>0.9</v>
      </c>
      <c r="AC73" s="187"/>
      <c r="AD73" s="506">
        <v>2</v>
      </c>
      <c r="AE73" s="507"/>
    </row>
    <row r="74" spans="1:31" ht="16.5" customHeight="1" thickBot="1">
      <c r="A74" s="159">
        <v>29</v>
      </c>
      <c r="B74" s="167" t="s">
        <v>107</v>
      </c>
      <c r="C74" s="168" t="s">
        <v>180</v>
      </c>
      <c r="D74" s="211">
        <v>2</v>
      </c>
      <c r="E74" s="229"/>
      <c r="F74" s="229" t="s">
        <v>60</v>
      </c>
      <c r="G74" s="211">
        <v>18</v>
      </c>
      <c r="H74" s="163">
        <f>O74+Q74+S74+U74+W74+Y74</f>
        <v>9</v>
      </c>
      <c r="I74" s="170">
        <v>9</v>
      </c>
      <c r="J74" s="171"/>
      <c r="K74" s="170"/>
      <c r="L74" s="170"/>
      <c r="M74" s="170"/>
      <c r="N74" s="170"/>
      <c r="O74" s="172"/>
      <c r="P74" s="173"/>
      <c r="Q74" s="183"/>
      <c r="R74" s="184"/>
      <c r="S74" s="172"/>
      <c r="T74" s="173"/>
      <c r="U74" s="443"/>
      <c r="V74" s="405"/>
      <c r="W74" s="172">
        <v>9</v>
      </c>
      <c r="X74" s="173">
        <v>9</v>
      </c>
      <c r="Y74" s="172"/>
      <c r="Z74" s="173"/>
      <c r="AA74" s="484">
        <v>2</v>
      </c>
      <c r="AB74" s="416">
        <v>0.9</v>
      </c>
      <c r="AC74" s="179"/>
      <c r="AD74" s="499">
        <v>2</v>
      </c>
      <c r="AE74" s="508"/>
    </row>
    <row r="75" spans="1:31" ht="16.5" customHeight="1">
      <c r="A75" s="174">
        <v>30</v>
      </c>
      <c r="B75" s="175" t="s">
        <v>108</v>
      </c>
      <c r="C75" s="176" t="s">
        <v>181</v>
      </c>
      <c r="D75" s="211">
        <v>4</v>
      </c>
      <c r="E75" s="229"/>
      <c r="F75" s="229" t="s">
        <v>81</v>
      </c>
      <c r="G75" s="162">
        <v>27</v>
      </c>
      <c r="H75" s="163">
        <f>O75+Q75+S75+U75+W75+Y75</f>
        <v>9</v>
      </c>
      <c r="I75" s="170">
        <v>18</v>
      </c>
      <c r="J75" s="171"/>
      <c r="K75" s="170"/>
      <c r="L75" s="170"/>
      <c r="M75" s="170"/>
      <c r="N75" s="170"/>
      <c r="O75" s="172"/>
      <c r="P75" s="173"/>
      <c r="Q75" s="183"/>
      <c r="R75" s="184"/>
      <c r="S75" s="172"/>
      <c r="T75" s="173"/>
      <c r="U75" s="443"/>
      <c r="V75" s="405"/>
      <c r="W75" s="172"/>
      <c r="X75" s="173"/>
      <c r="Y75" s="177">
        <v>9</v>
      </c>
      <c r="Z75" s="262">
        <v>18</v>
      </c>
      <c r="AA75" s="484">
        <v>4</v>
      </c>
      <c r="AB75" s="416">
        <v>0.9</v>
      </c>
      <c r="AC75" s="179"/>
      <c r="AD75" s="499">
        <v>4</v>
      </c>
      <c r="AE75" s="508"/>
    </row>
    <row r="76" spans="1:31" ht="16.5" customHeight="1" thickBot="1">
      <c r="A76" s="159">
        <v>31</v>
      </c>
      <c r="B76" s="175" t="s">
        <v>109</v>
      </c>
      <c r="C76" s="176" t="s">
        <v>182</v>
      </c>
      <c r="D76" s="211">
        <v>2</v>
      </c>
      <c r="E76" s="229"/>
      <c r="F76" s="229" t="s">
        <v>60</v>
      </c>
      <c r="G76" s="162">
        <v>18</v>
      </c>
      <c r="H76" s="163">
        <f>O76+Q76+S76+U76+W76+Y76</f>
        <v>0</v>
      </c>
      <c r="I76" s="170">
        <v>18</v>
      </c>
      <c r="J76" s="171"/>
      <c r="K76" s="170"/>
      <c r="L76" s="170"/>
      <c r="M76" s="170"/>
      <c r="N76" s="170"/>
      <c r="O76" s="172"/>
      <c r="P76" s="173"/>
      <c r="Q76" s="185"/>
      <c r="R76" s="186"/>
      <c r="S76" s="172"/>
      <c r="T76" s="173"/>
      <c r="U76" s="448"/>
      <c r="V76" s="449"/>
      <c r="W76" s="172"/>
      <c r="X76" s="173">
        <v>18</v>
      </c>
      <c r="Y76" s="172"/>
      <c r="Z76" s="173"/>
      <c r="AA76" s="484">
        <v>2</v>
      </c>
      <c r="AB76" s="385">
        <f>(30*0.6+4)/25</f>
        <v>0.88</v>
      </c>
      <c r="AC76" s="188"/>
      <c r="AD76" s="509">
        <v>2</v>
      </c>
      <c r="AE76" s="510"/>
    </row>
    <row r="77" spans="1:31" s="377" customFormat="1" ht="16.5" customHeight="1" thickBot="1" thickTop="1">
      <c r="A77" s="487" t="s">
        <v>11</v>
      </c>
      <c r="B77" s="407"/>
      <c r="C77" s="408"/>
      <c r="D77" s="409">
        <f>SUM(D73:D76)</f>
        <v>10</v>
      </c>
      <c r="E77" s="410"/>
      <c r="F77" s="410"/>
      <c r="G77" s="409">
        <f>SUM(G73:G76)</f>
        <v>81</v>
      </c>
      <c r="H77" s="409">
        <f aca="true" t="shared" si="12" ref="H77:AE77">SUM(H73:H76)</f>
        <v>27</v>
      </c>
      <c r="I77" s="409">
        <f t="shared" si="12"/>
        <v>54</v>
      </c>
      <c r="J77" s="409">
        <f t="shared" si="12"/>
        <v>0</v>
      </c>
      <c r="K77" s="409">
        <f t="shared" si="12"/>
        <v>0</v>
      </c>
      <c r="L77" s="409">
        <f t="shared" si="12"/>
        <v>0</v>
      </c>
      <c r="M77" s="409">
        <f t="shared" si="12"/>
        <v>0</v>
      </c>
      <c r="N77" s="409">
        <f t="shared" si="12"/>
        <v>0</v>
      </c>
      <c r="O77" s="409">
        <f t="shared" si="12"/>
        <v>0</v>
      </c>
      <c r="P77" s="409">
        <f t="shared" si="12"/>
        <v>0</v>
      </c>
      <c r="Q77" s="409">
        <f t="shared" si="12"/>
        <v>0</v>
      </c>
      <c r="R77" s="409">
        <f t="shared" si="12"/>
        <v>0</v>
      </c>
      <c r="S77" s="409">
        <f t="shared" si="12"/>
        <v>9</v>
      </c>
      <c r="T77" s="409">
        <f t="shared" si="12"/>
        <v>9</v>
      </c>
      <c r="U77" s="409">
        <f t="shared" si="12"/>
        <v>0</v>
      </c>
      <c r="V77" s="409">
        <f t="shared" si="12"/>
        <v>0</v>
      </c>
      <c r="W77" s="409">
        <f t="shared" si="12"/>
        <v>9</v>
      </c>
      <c r="X77" s="409">
        <f t="shared" si="12"/>
        <v>27</v>
      </c>
      <c r="Y77" s="409">
        <f t="shared" si="12"/>
        <v>9</v>
      </c>
      <c r="Z77" s="409">
        <f t="shared" si="12"/>
        <v>18</v>
      </c>
      <c r="AA77" s="409">
        <f t="shared" si="12"/>
        <v>10</v>
      </c>
      <c r="AB77" s="409">
        <f t="shared" si="12"/>
        <v>3.58</v>
      </c>
      <c r="AC77" s="409">
        <f t="shared" si="12"/>
        <v>0</v>
      </c>
      <c r="AD77" s="409">
        <f t="shared" si="12"/>
        <v>10</v>
      </c>
      <c r="AE77" s="409">
        <f t="shared" si="12"/>
        <v>0</v>
      </c>
    </row>
    <row r="78" spans="1:31" ht="16.5" customHeight="1" thickBot="1" thickTop="1">
      <c r="A78" s="373" t="s">
        <v>210</v>
      </c>
      <c r="B78" s="374"/>
      <c r="C78" s="374"/>
      <c r="D78" s="374"/>
      <c r="E78" s="374"/>
      <c r="F78" s="374"/>
      <c r="G78" s="374"/>
      <c r="H78" s="374"/>
      <c r="I78" s="374"/>
      <c r="J78" s="374"/>
      <c r="K78" s="374"/>
      <c r="L78" s="374"/>
      <c r="M78" s="374"/>
      <c r="N78" s="374"/>
      <c r="O78" s="374"/>
      <c r="P78" s="374"/>
      <c r="Q78" s="374"/>
      <c r="R78" s="374"/>
      <c r="S78" s="374"/>
      <c r="T78" s="374"/>
      <c r="U78" s="374"/>
      <c r="V78" s="374"/>
      <c r="W78" s="374"/>
      <c r="X78" s="374"/>
      <c r="Y78" s="374"/>
      <c r="Z78" s="374"/>
      <c r="AA78" s="374"/>
      <c r="AB78" s="374"/>
      <c r="AC78" s="374"/>
      <c r="AD78" s="374"/>
      <c r="AE78" s="376"/>
    </row>
    <row r="79" spans="1:31" ht="16.5" customHeight="1" thickBot="1" thickTop="1">
      <c r="A79" s="159">
        <v>32</v>
      </c>
      <c r="B79" s="189" t="s">
        <v>112</v>
      </c>
      <c r="C79" s="161" t="s">
        <v>183</v>
      </c>
      <c r="D79" s="211">
        <v>4</v>
      </c>
      <c r="E79" s="212" t="s">
        <v>65</v>
      </c>
      <c r="F79" s="212"/>
      <c r="G79" s="162">
        <f>SUM(H79:I79)</f>
        <v>27</v>
      </c>
      <c r="H79" s="163">
        <f>O79+Q79+S79+U79+W79+Y79</f>
        <v>9</v>
      </c>
      <c r="I79" s="190">
        <v>18</v>
      </c>
      <c r="J79" s="190"/>
      <c r="K79" s="164"/>
      <c r="L79" s="164"/>
      <c r="M79" s="164"/>
      <c r="N79" s="164"/>
      <c r="O79" s="165"/>
      <c r="P79" s="166"/>
      <c r="Q79" s="181"/>
      <c r="R79" s="182"/>
      <c r="S79" s="191">
        <v>9</v>
      </c>
      <c r="T79" s="192">
        <v>18</v>
      </c>
      <c r="U79" s="165"/>
      <c r="V79" s="166"/>
      <c r="W79" s="165"/>
      <c r="X79" s="166"/>
      <c r="Y79" s="165"/>
      <c r="Z79" s="166"/>
      <c r="AA79" s="416">
        <v>4</v>
      </c>
      <c r="AB79" s="416">
        <v>1.3</v>
      </c>
      <c r="AC79" s="187"/>
      <c r="AD79" s="416">
        <v>4</v>
      </c>
      <c r="AE79" s="416"/>
    </row>
    <row r="80" spans="1:31" ht="16.5" customHeight="1" thickBot="1">
      <c r="A80" s="159">
        <v>33</v>
      </c>
      <c r="B80" s="189" t="s">
        <v>113</v>
      </c>
      <c r="C80" s="193" t="s">
        <v>184</v>
      </c>
      <c r="D80" s="211">
        <v>4</v>
      </c>
      <c r="E80" s="212"/>
      <c r="F80" s="212" t="s">
        <v>60</v>
      </c>
      <c r="G80" s="162">
        <f aca="true" t="shared" si="13" ref="G80:G87">SUM(H80:I80)</f>
        <v>27</v>
      </c>
      <c r="H80" s="163">
        <f aca="true" t="shared" si="14" ref="H80:H87">O80+Q80+S80+U80+W80+Y80</f>
        <v>9</v>
      </c>
      <c r="I80" s="190">
        <v>18</v>
      </c>
      <c r="J80" s="194"/>
      <c r="K80" s="164"/>
      <c r="L80" s="164"/>
      <c r="M80" s="164"/>
      <c r="N80" s="164"/>
      <c r="O80" s="165"/>
      <c r="P80" s="166"/>
      <c r="Q80" s="183"/>
      <c r="R80" s="184"/>
      <c r="S80" s="191"/>
      <c r="T80" s="192"/>
      <c r="U80" s="165"/>
      <c r="V80" s="166"/>
      <c r="W80" s="165">
        <v>9</v>
      </c>
      <c r="X80" s="166">
        <v>18</v>
      </c>
      <c r="Y80" s="165"/>
      <c r="Z80" s="166"/>
      <c r="AA80" s="385">
        <v>4</v>
      </c>
      <c r="AB80" s="416">
        <v>1.3</v>
      </c>
      <c r="AC80" s="179"/>
      <c r="AD80" s="385">
        <v>4</v>
      </c>
      <c r="AE80" s="385"/>
    </row>
    <row r="81" spans="1:31" ht="16.5" customHeight="1" thickBot="1">
      <c r="A81" s="159">
        <v>34</v>
      </c>
      <c r="B81" s="189" t="s">
        <v>114</v>
      </c>
      <c r="C81" s="161" t="s">
        <v>185</v>
      </c>
      <c r="D81" s="211">
        <v>4</v>
      </c>
      <c r="E81" s="212" t="s">
        <v>65</v>
      </c>
      <c r="F81" s="212"/>
      <c r="G81" s="162">
        <f t="shared" si="13"/>
        <v>27</v>
      </c>
      <c r="H81" s="163">
        <f t="shared" si="14"/>
        <v>9</v>
      </c>
      <c r="I81" s="190">
        <v>18</v>
      </c>
      <c r="J81" s="194"/>
      <c r="K81" s="164"/>
      <c r="L81" s="164"/>
      <c r="M81" s="164"/>
      <c r="N81" s="164"/>
      <c r="O81" s="165"/>
      <c r="P81" s="166"/>
      <c r="Q81" s="183"/>
      <c r="R81" s="184"/>
      <c r="S81" s="165">
        <v>9</v>
      </c>
      <c r="T81" s="166">
        <v>18</v>
      </c>
      <c r="U81" s="165"/>
      <c r="V81" s="166"/>
      <c r="W81" s="165"/>
      <c r="X81" s="166"/>
      <c r="Y81" s="165"/>
      <c r="Z81" s="166"/>
      <c r="AA81" s="385">
        <v>4</v>
      </c>
      <c r="AB81" s="416">
        <v>1.3</v>
      </c>
      <c r="AC81" s="179"/>
      <c r="AD81" s="385">
        <v>4</v>
      </c>
      <c r="AE81" s="385"/>
    </row>
    <row r="82" spans="1:31" ht="16.5" customHeight="1" thickBot="1">
      <c r="A82" s="159">
        <v>34</v>
      </c>
      <c r="B82" s="189" t="s">
        <v>242</v>
      </c>
      <c r="C82" s="193" t="s">
        <v>243</v>
      </c>
      <c r="D82" s="211">
        <v>4</v>
      </c>
      <c r="E82" s="212" t="s">
        <v>65</v>
      </c>
      <c r="F82" s="212"/>
      <c r="G82" s="162">
        <f>SUM(H82:I82)</f>
        <v>27</v>
      </c>
      <c r="H82" s="163">
        <f>O82+Q82+S82+U82+W82+Y82</f>
        <v>9</v>
      </c>
      <c r="I82" s="190">
        <v>18</v>
      </c>
      <c r="J82" s="194"/>
      <c r="K82" s="164"/>
      <c r="L82" s="164"/>
      <c r="M82" s="164"/>
      <c r="N82" s="164"/>
      <c r="O82" s="165"/>
      <c r="P82" s="166"/>
      <c r="Q82" s="183"/>
      <c r="R82" s="184"/>
      <c r="S82" s="165">
        <v>9</v>
      </c>
      <c r="T82" s="166">
        <v>18</v>
      </c>
      <c r="U82" s="165"/>
      <c r="V82" s="166"/>
      <c r="W82" s="165"/>
      <c r="X82" s="166"/>
      <c r="Y82" s="165"/>
      <c r="Z82" s="166"/>
      <c r="AA82" s="385">
        <v>4</v>
      </c>
      <c r="AB82" s="416">
        <v>1.3</v>
      </c>
      <c r="AC82" s="179"/>
      <c r="AD82" s="385">
        <v>4</v>
      </c>
      <c r="AE82" s="385"/>
    </row>
    <row r="83" spans="1:31" ht="16.5" customHeight="1" thickBot="1">
      <c r="A83" s="159">
        <v>35</v>
      </c>
      <c r="B83" s="189" t="s">
        <v>115</v>
      </c>
      <c r="C83" s="193" t="s">
        <v>186</v>
      </c>
      <c r="D83" s="211">
        <v>4</v>
      </c>
      <c r="E83" s="212" t="s">
        <v>81</v>
      </c>
      <c r="F83" s="212"/>
      <c r="G83" s="162">
        <f t="shared" si="13"/>
        <v>27</v>
      </c>
      <c r="H83" s="163">
        <f t="shared" si="14"/>
        <v>9</v>
      </c>
      <c r="I83" s="190">
        <v>18</v>
      </c>
      <c r="J83" s="194"/>
      <c r="K83" s="164"/>
      <c r="L83" s="164"/>
      <c r="M83" s="164"/>
      <c r="N83" s="164"/>
      <c r="O83" s="165"/>
      <c r="P83" s="166"/>
      <c r="Q83" s="183"/>
      <c r="R83" s="184"/>
      <c r="S83" s="165"/>
      <c r="T83" s="166"/>
      <c r="U83" s="165"/>
      <c r="V83" s="166"/>
      <c r="W83" s="165"/>
      <c r="X83" s="166"/>
      <c r="Y83" s="165">
        <v>9</v>
      </c>
      <c r="Z83" s="166">
        <v>18</v>
      </c>
      <c r="AA83" s="385">
        <v>4</v>
      </c>
      <c r="AB83" s="416">
        <v>1.3</v>
      </c>
      <c r="AC83" s="179"/>
      <c r="AD83" s="385">
        <v>4</v>
      </c>
      <c r="AE83" s="385"/>
    </row>
    <row r="84" spans="1:31" ht="16.5" customHeight="1" thickBot="1">
      <c r="A84" s="159">
        <v>36</v>
      </c>
      <c r="B84" s="175" t="s">
        <v>116</v>
      </c>
      <c r="C84" s="168" t="s">
        <v>187</v>
      </c>
      <c r="D84" s="211">
        <v>4</v>
      </c>
      <c r="E84" s="229" t="s">
        <v>60</v>
      </c>
      <c r="F84" s="229"/>
      <c r="G84" s="162">
        <f t="shared" si="13"/>
        <v>27</v>
      </c>
      <c r="H84" s="163">
        <f t="shared" si="14"/>
        <v>9</v>
      </c>
      <c r="I84" s="257">
        <v>18</v>
      </c>
      <c r="J84" s="194"/>
      <c r="K84" s="170"/>
      <c r="L84" s="170"/>
      <c r="M84" s="170"/>
      <c r="N84" s="170"/>
      <c r="O84" s="172"/>
      <c r="P84" s="173"/>
      <c r="Q84" s="183"/>
      <c r="R84" s="184"/>
      <c r="S84" s="172"/>
      <c r="T84" s="173"/>
      <c r="U84" s="172"/>
      <c r="V84" s="173"/>
      <c r="W84" s="177">
        <v>9</v>
      </c>
      <c r="X84" s="262">
        <v>18</v>
      </c>
      <c r="Y84" s="172"/>
      <c r="Z84" s="173"/>
      <c r="AA84" s="385">
        <v>4</v>
      </c>
      <c r="AB84" s="416">
        <v>1.3</v>
      </c>
      <c r="AC84" s="179"/>
      <c r="AD84" s="385">
        <v>4</v>
      </c>
      <c r="AE84" s="385"/>
    </row>
    <row r="85" spans="1:31" ht="16.5" customHeight="1" thickBot="1">
      <c r="A85" s="174" t="s">
        <v>204</v>
      </c>
      <c r="B85" s="175" t="s">
        <v>117</v>
      </c>
      <c r="C85" s="176" t="s">
        <v>188</v>
      </c>
      <c r="D85" s="211">
        <v>4</v>
      </c>
      <c r="E85" s="229" t="s">
        <v>67</v>
      </c>
      <c r="F85" s="229"/>
      <c r="G85" s="162">
        <f t="shared" si="13"/>
        <v>27</v>
      </c>
      <c r="H85" s="163">
        <f t="shared" si="14"/>
        <v>9</v>
      </c>
      <c r="I85" s="257">
        <v>18</v>
      </c>
      <c r="J85" s="194"/>
      <c r="K85" s="170"/>
      <c r="L85" s="170"/>
      <c r="M85" s="170"/>
      <c r="N85" s="170"/>
      <c r="O85" s="172"/>
      <c r="P85" s="173"/>
      <c r="Q85" s="183"/>
      <c r="R85" s="184"/>
      <c r="S85" s="172"/>
      <c r="T85" s="173"/>
      <c r="U85" s="172">
        <v>9</v>
      </c>
      <c r="V85" s="173">
        <v>18</v>
      </c>
      <c r="W85" s="177"/>
      <c r="X85" s="262"/>
      <c r="Y85" s="172"/>
      <c r="Z85" s="173"/>
      <c r="AA85" s="385">
        <v>4</v>
      </c>
      <c r="AB85" s="416">
        <v>1.3</v>
      </c>
      <c r="AC85" s="179"/>
      <c r="AD85" s="385">
        <v>4</v>
      </c>
      <c r="AE85" s="385"/>
    </row>
    <row r="86" spans="1:31" ht="16.5" customHeight="1" thickBot="1">
      <c r="A86" s="195" t="s">
        <v>205</v>
      </c>
      <c r="B86" s="196" t="s">
        <v>118</v>
      </c>
      <c r="C86" s="197" t="s">
        <v>189</v>
      </c>
      <c r="D86" s="211">
        <v>4</v>
      </c>
      <c r="E86" s="229" t="s">
        <v>67</v>
      </c>
      <c r="F86" s="229"/>
      <c r="G86" s="162">
        <f t="shared" si="13"/>
        <v>27</v>
      </c>
      <c r="H86" s="163">
        <f t="shared" si="14"/>
        <v>9</v>
      </c>
      <c r="I86" s="257">
        <v>18</v>
      </c>
      <c r="J86" s="194"/>
      <c r="K86" s="170"/>
      <c r="L86" s="170"/>
      <c r="M86" s="170"/>
      <c r="N86" s="170"/>
      <c r="O86" s="172"/>
      <c r="P86" s="173"/>
      <c r="Q86" s="183"/>
      <c r="R86" s="184"/>
      <c r="S86" s="172"/>
      <c r="T86" s="173"/>
      <c r="U86" s="172">
        <v>9</v>
      </c>
      <c r="V86" s="173">
        <v>18</v>
      </c>
      <c r="W86" s="177"/>
      <c r="X86" s="262"/>
      <c r="Y86" s="172"/>
      <c r="Z86" s="173"/>
      <c r="AA86" s="385">
        <v>4</v>
      </c>
      <c r="AB86" s="416">
        <v>1.3</v>
      </c>
      <c r="AC86" s="179"/>
      <c r="AD86" s="385">
        <v>4</v>
      </c>
      <c r="AE86" s="385"/>
    </row>
    <row r="87" spans="1:31" ht="16.5" customHeight="1" thickBot="1">
      <c r="A87" s="198">
        <v>38</v>
      </c>
      <c r="B87" s="199" t="s">
        <v>119</v>
      </c>
      <c r="C87" s="200" t="s">
        <v>190</v>
      </c>
      <c r="D87" s="211">
        <v>4</v>
      </c>
      <c r="E87" s="232" t="s">
        <v>60</v>
      </c>
      <c r="F87" s="233"/>
      <c r="G87" s="162">
        <f t="shared" si="13"/>
        <v>27</v>
      </c>
      <c r="H87" s="163">
        <f t="shared" si="14"/>
        <v>9</v>
      </c>
      <c r="I87" s="202">
        <v>18</v>
      </c>
      <c r="J87" s="203"/>
      <c r="K87" s="203"/>
      <c r="L87" s="203"/>
      <c r="M87" s="203"/>
      <c r="N87" s="203"/>
      <c r="O87" s="204"/>
      <c r="P87" s="205"/>
      <c r="Q87" s="210"/>
      <c r="R87" s="186"/>
      <c r="S87" s="204"/>
      <c r="T87" s="205"/>
      <c r="U87" s="204"/>
      <c r="V87" s="205"/>
      <c r="W87" s="206">
        <v>9</v>
      </c>
      <c r="X87" s="207">
        <v>18</v>
      </c>
      <c r="Y87" s="204"/>
      <c r="Z87" s="205"/>
      <c r="AA87" s="486">
        <v>4</v>
      </c>
      <c r="AB87" s="416">
        <v>1.3</v>
      </c>
      <c r="AC87" s="208"/>
      <c r="AD87" s="486">
        <v>4</v>
      </c>
      <c r="AE87" s="486"/>
    </row>
    <row r="88" spans="1:31" ht="16.5" customHeight="1" thickTop="1">
      <c r="A88" s="511" t="s">
        <v>11</v>
      </c>
      <c r="B88" s="512"/>
      <c r="C88" s="513"/>
      <c r="D88" s="514">
        <f>SUM(D79:D87)-D86-D82</f>
        <v>28</v>
      </c>
      <c r="E88" s="514"/>
      <c r="F88" s="514"/>
      <c r="G88" s="514">
        <f aca="true" t="shared" si="15" ref="G88:AE88">SUM(G79:G87)-G86-G82</f>
        <v>189</v>
      </c>
      <c r="H88" s="514">
        <f t="shared" si="15"/>
        <v>63</v>
      </c>
      <c r="I88" s="514">
        <f t="shared" si="15"/>
        <v>126</v>
      </c>
      <c r="J88" s="514">
        <f t="shared" si="15"/>
        <v>0</v>
      </c>
      <c r="K88" s="514">
        <f t="shared" si="15"/>
        <v>0</v>
      </c>
      <c r="L88" s="514">
        <f t="shared" si="15"/>
        <v>0</v>
      </c>
      <c r="M88" s="514">
        <f t="shared" si="15"/>
        <v>0</v>
      </c>
      <c r="N88" s="514">
        <f t="shared" si="15"/>
        <v>0</v>
      </c>
      <c r="O88" s="514">
        <f t="shared" si="15"/>
        <v>0</v>
      </c>
      <c r="P88" s="514">
        <f t="shared" si="15"/>
        <v>0</v>
      </c>
      <c r="Q88" s="514">
        <f t="shared" si="15"/>
        <v>0</v>
      </c>
      <c r="R88" s="514">
        <f t="shared" si="15"/>
        <v>0</v>
      </c>
      <c r="S88" s="514">
        <f t="shared" si="15"/>
        <v>18</v>
      </c>
      <c r="T88" s="514">
        <f t="shared" si="15"/>
        <v>36</v>
      </c>
      <c r="U88" s="514">
        <f t="shared" si="15"/>
        <v>9</v>
      </c>
      <c r="V88" s="514">
        <f t="shared" si="15"/>
        <v>18</v>
      </c>
      <c r="W88" s="514">
        <f t="shared" si="15"/>
        <v>27</v>
      </c>
      <c r="X88" s="514">
        <f t="shared" si="15"/>
        <v>54</v>
      </c>
      <c r="Y88" s="514">
        <f t="shared" si="15"/>
        <v>9</v>
      </c>
      <c r="Z88" s="514">
        <f t="shared" si="15"/>
        <v>18</v>
      </c>
      <c r="AA88" s="514">
        <f t="shared" si="15"/>
        <v>28</v>
      </c>
      <c r="AB88" s="514">
        <f t="shared" si="15"/>
        <v>9.1</v>
      </c>
      <c r="AC88" s="514">
        <f t="shared" si="15"/>
        <v>0</v>
      </c>
      <c r="AD88" s="514">
        <f t="shared" si="15"/>
        <v>28</v>
      </c>
      <c r="AE88" s="514">
        <f t="shared" si="15"/>
        <v>0</v>
      </c>
    </row>
    <row r="89" spans="1:31" ht="16.5" customHeight="1" thickBot="1">
      <c r="A89" s="503" t="s">
        <v>127</v>
      </c>
      <c r="B89" s="504"/>
      <c r="C89" s="504"/>
      <c r="D89" s="504"/>
      <c r="E89" s="504"/>
      <c r="F89" s="504"/>
      <c r="G89" s="504"/>
      <c r="H89" s="504"/>
      <c r="I89" s="504"/>
      <c r="J89" s="504"/>
      <c r="K89" s="504"/>
      <c r="L89" s="504"/>
      <c r="M89" s="504"/>
      <c r="N89" s="504"/>
      <c r="O89" s="504"/>
      <c r="P89" s="504"/>
      <c r="Q89" s="504"/>
      <c r="R89" s="504"/>
      <c r="S89" s="504"/>
      <c r="T89" s="504"/>
      <c r="U89" s="504"/>
      <c r="V89" s="504"/>
      <c r="W89" s="504"/>
      <c r="X89" s="504"/>
      <c r="Y89" s="504"/>
      <c r="Z89" s="504"/>
      <c r="AA89" s="504"/>
      <c r="AB89" s="504"/>
      <c r="AC89" s="504"/>
      <c r="AD89" s="504"/>
      <c r="AE89" s="505"/>
    </row>
    <row r="90" spans="1:31" ht="16.5" customHeight="1" thickBot="1" thickTop="1">
      <c r="A90" s="174" t="s">
        <v>206</v>
      </c>
      <c r="B90" s="189" t="s">
        <v>98</v>
      </c>
      <c r="C90" s="193" t="s">
        <v>191</v>
      </c>
      <c r="D90" s="211">
        <v>2</v>
      </c>
      <c r="E90" s="212" t="s">
        <v>60</v>
      </c>
      <c r="F90" s="212"/>
      <c r="G90" s="162">
        <f>SUM(H90:I90)</f>
        <v>18</v>
      </c>
      <c r="H90" s="163">
        <f>O90+Q90+S90+U90+W90+Y90</f>
        <v>0</v>
      </c>
      <c r="I90" s="190">
        <v>18</v>
      </c>
      <c r="J90" s="171"/>
      <c r="K90" s="164"/>
      <c r="L90" s="164"/>
      <c r="M90" s="164"/>
      <c r="N90" s="164"/>
      <c r="O90" s="165"/>
      <c r="P90" s="166"/>
      <c r="Q90" s="181"/>
      <c r="R90" s="182"/>
      <c r="S90" s="178"/>
      <c r="T90" s="224"/>
      <c r="U90" s="178"/>
      <c r="V90" s="224"/>
      <c r="W90" s="178"/>
      <c r="X90" s="224">
        <v>18</v>
      </c>
      <c r="Y90" s="178"/>
      <c r="Z90" s="224"/>
      <c r="AA90" s="385">
        <v>2</v>
      </c>
      <c r="AB90" s="416">
        <f>(30*0.6+4)/25</f>
        <v>0.88</v>
      </c>
      <c r="AC90" s="187"/>
      <c r="AD90" s="385">
        <v>2</v>
      </c>
      <c r="AE90" s="507"/>
    </row>
    <row r="91" spans="1:31" ht="16.5" customHeight="1" thickBot="1">
      <c r="A91" s="174" t="s">
        <v>207</v>
      </c>
      <c r="B91" s="189" t="s">
        <v>125</v>
      </c>
      <c r="C91" s="193" t="s">
        <v>192</v>
      </c>
      <c r="D91" s="211">
        <v>2</v>
      </c>
      <c r="E91" s="212" t="s">
        <v>60</v>
      </c>
      <c r="F91" s="212"/>
      <c r="G91" s="162">
        <f aca="true" t="shared" si="16" ref="G91:G97">SUM(H91:I91)</f>
        <v>18</v>
      </c>
      <c r="H91" s="163">
        <f aca="true" t="shared" si="17" ref="H91:H97">O91+Q91+S91+U91+W91+Y91</f>
        <v>0</v>
      </c>
      <c r="I91" s="190">
        <v>18</v>
      </c>
      <c r="J91" s="171"/>
      <c r="K91" s="164"/>
      <c r="L91" s="164"/>
      <c r="M91" s="164"/>
      <c r="N91" s="164"/>
      <c r="O91" s="165"/>
      <c r="P91" s="166"/>
      <c r="Q91" s="183"/>
      <c r="R91" s="184"/>
      <c r="S91" s="178"/>
      <c r="T91" s="224"/>
      <c r="U91" s="178"/>
      <c r="V91" s="224"/>
      <c r="W91" s="178"/>
      <c r="X91" s="224">
        <v>18</v>
      </c>
      <c r="Y91" s="178"/>
      <c r="Z91" s="224"/>
      <c r="AA91" s="385">
        <v>2</v>
      </c>
      <c r="AB91" s="416">
        <f>(30*0.6+4)/25</f>
        <v>0.88</v>
      </c>
      <c r="AC91" s="179"/>
      <c r="AD91" s="385">
        <v>2</v>
      </c>
      <c r="AE91" s="508"/>
    </row>
    <row r="92" spans="1:31" ht="16.5" customHeight="1" thickBot="1">
      <c r="A92" s="174">
        <v>40</v>
      </c>
      <c r="B92" s="189" t="s">
        <v>120</v>
      </c>
      <c r="C92" s="193" t="s">
        <v>193</v>
      </c>
      <c r="D92" s="211">
        <v>2</v>
      </c>
      <c r="E92" s="213"/>
      <c r="F92" s="213" t="s">
        <v>67</v>
      </c>
      <c r="G92" s="162">
        <f t="shared" si="16"/>
        <v>18</v>
      </c>
      <c r="H92" s="163">
        <v>9</v>
      </c>
      <c r="I92" s="190">
        <v>9</v>
      </c>
      <c r="J92" s="194"/>
      <c r="K92" s="190"/>
      <c r="L92" s="190"/>
      <c r="M92" s="190"/>
      <c r="N92" s="190"/>
      <c r="O92" s="191"/>
      <c r="P92" s="192"/>
      <c r="Q92" s="268"/>
      <c r="R92" s="262"/>
      <c r="S92" s="191"/>
      <c r="T92" s="192"/>
      <c r="U92" s="191">
        <v>9</v>
      </c>
      <c r="V92" s="192">
        <v>9</v>
      </c>
      <c r="W92" s="178"/>
      <c r="X92" s="224"/>
      <c r="Y92" s="178"/>
      <c r="Z92" s="224"/>
      <c r="AA92" s="385">
        <v>3</v>
      </c>
      <c r="AB92" s="416">
        <f aca="true" t="shared" si="18" ref="AB92:AB97">(30*0.6+4)/25</f>
        <v>0.88</v>
      </c>
      <c r="AC92" s="179"/>
      <c r="AD92" s="385">
        <v>3</v>
      </c>
      <c r="AE92" s="508"/>
    </row>
    <row r="93" spans="1:31" ht="16.5" customHeight="1" thickBot="1">
      <c r="A93" s="174">
        <v>41</v>
      </c>
      <c r="B93" s="189" t="s">
        <v>121</v>
      </c>
      <c r="C93" s="193" t="s">
        <v>194</v>
      </c>
      <c r="D93" s="211">
        <v>2</v>
      </c>
      <c r="E93" s="213" t="s">
        <v>65</v>
      </c>
      <c r="F93" s="213"/>
      <c r="G93" s="162">
        <f t="shared" si="16"/>
        <v>18</v>
      </c>
      <c r="H93" s="163">
        <f t="shared" si="17"/>
        <v>9</v>
      </c>
      <c r="I93" s="190">
        <v>9</v>
      </c>
      <c r="J93" s="194"/>
      <c r="K93" s="190"/>
      <c r="L93" s="190"/>
      <c r="M93" s="190"/>
      <c r="N93" s="190"/>
      <c r="O93" s="191"/>
      <c r="P93" s="192"/>
      <c r="Q93" s="183"/>
      <c r="R93" s="184"/>
      <c r="S93" s="178">
        <v>9</v>
      </c>
      <c r="T93" s="224">
        <v>9</v>
      </c>
      <c r="U93" s="178"/>
      <c r="V93" s="224"/>
      <c r="W93" s="178"/>
      <c r="X93" s="224"/>
      <c r="Y93" s="178"/>
      <c r="Z93" s="224"/>
      <c r="AA93" s="385">
        <v>3</v>
      </c>
      <c r="AB93" s="416">
        <f t="shared" si="18"/>
        <v>0.88</v>
      </c>
      <c r="AC93" s="179"/>
      <c r="AD93" s="385">
        <v>2</v>
      </c>
      <c r="AE93" s="508"/>
    </row>
    <row r="94" spans="1:31" ht="16.5" customHeight="1" thickBot="1">
      <c r="A94" s="174">
        <v>42</v>
      </c>
      <c r="B94" s="175" t="s">
        <v>122</v>
      </c>
      <c r="C94" s="176" t="s">
        <v>195</v>
      </c>
      <c r="D94" s="211">
        <v>2</v>
      </c>
      <c r="E94" s="214"/>
      <c r="F94" s="214" t="s">
        <v>81</v>
      </c>
      <c r="G94" s="162">
        <f t="shared" si="16"/>
        <v>18</v>
      </c>
      <c r="H94" s="163">
        <f t="shared" si="17"/>
        <v>9</v>
      </c>
      <c r="I94" s="257">
        <v>9</v>
      </c>
      <c r="J94" s="194"/>
      <c r="K94" s="257"/>
      <c r="L94" s="257"/>
      <c r="M94" s="257"/>
      <c r="N94" s="257"/>
      <c r="O94" s="177"/>
      <c r="P94" s="262"/>
      <c r="Q94" s="183"/>
      <c r="R94" s="184"/>
      <c r="S94" s="180"/>
      <c r="T94" s="184"/>
      <c r="U94" s="180"/>
      <c r="V94" s="184"/>
      <c r="W94" s="180"/>
      <c r="X94" s="184"/>
      <c r="Y94" s="180">
        <v>9</v>
      </c>
      <c r="Z94" s="184">
        <v>9</v>
      </c>
      <c r="AA94" s="385">
        <v>3</v>
      </c>
      <c r="AB94" s="416">
        <f t="shared" si="18"/>
        <v>0.88</v>
      </c>
      <c r="AC94" s="179"/>
      <c r="AD94" s="385">
        <v>3</v>
      </c>
      <c r="AE94" s="508"/>
    </row>
    <row r="95" spans="1:31" ht="16.5" customHeight="1" thickBot="1">
      <c r="A95" s="174">
        <v>43</v>
      </c>
      <c r="B95" s="175" t="s">
        <v>123</v>
      </c>
      <c r="C95" s="176" t="s">
        <v>196</v>
      </c>
      <c r="D95" s="211">
        <v>2</v>
      </c>
      <c r="E95" s="214"/>
      <c r="F95" s="214" t="s">
        <v>81</v>
      </c>
      <c r="G95" s="162">
        <f t="shared" si="16"/>
        <v>18</v>
      </c>
      <c r="H95" s="163">
        <f t="shared" si="17"/>
        <v>18</v>
      </c>
      <c r="I95" s="257"/>
      <c r="J95" s="194"/>
      <c r="K95" s="257"/>
      <c r="L95" s="257"/>
      <c r="M95" s="257"/>
      <c r="N95" s="257"/>
      <c r="O95" s="177"/>
      <c r="P95" s="262"/>
      <c r="Q95" s="183"/>
      <c r="R95" s="184"/>
      <c r="S95" s="180"/>
      <c r="T95" s="184"/>
      <c r="U95" s="180"/>
      <c r="V95" s="184"/>
      <c r="W95" s="180"/>
      <c r="X95" s="184"/>
      <c r="Y95" s="180">
        <v>18</v>
      </c>
      <c r="Z95" s="184"/>
      <c r="AA95" s="385">
        <v>2</v>
      </c>
      <c r="AB95" s="416">
        <f t="shared" si="18"/>
        <v>0.88</v>
      </c>
      <c r="AC95" s="179"/>
      <c r="AD95" s="385">
        <v>2</v>
      </c>
      <c r="AE95" s="508"/>
    </row>
    <row r="96" spans="1:31" ht="16.5" customHeight="1" thickBot="1">
      <c r="A96" s="198" t="s">
        <v>235</v>
      </c>
      <c r="B96" s="196" t="s">
        <v>124</v>
      </c>
      <c r="C96" s="197" t="s">
        <v>197</v>
      </c>
      <c r="D96" s="217">
        <v>2</v>
      </c>
      <c r="E96" s="218"/>
      <c r="F96" s="219" t="s">
        <v>81</v>
      </c>
      <c r="G96" s="220">
        <f t="shared" si="16"/>
        <v>18</v>
      </c>
      <c r="H96" s="163">
        <f t="shared" si="17"/>
        <v>9</v>
      </c>
      <c r="I96" s="256">
        <v>9</v>
      </c>
      <c r="J96" s="256"/>
      <c r="K96" s="256"/>
      <c r="L96" s="256"/>
      <c r="M96" s="256"/>
      <c r="N96" s="256"/>
      <c r="O96" s="258"/>
      <c r="P96" s="259"/>
      <c r="Q96" s="227"/>
      <c r="R96" s="184"/>
      <c r="S96" s="225"/>
      <c r="T96" s="226"/>
      <c r="U96" s="225"/>
      <c r="V96" s="226"/>
      <c r="W96" s="225"/>
      <c r="X96" s="226"/>
      <c r="Y96" s="225">
        <v>9</v>
      </c>
      <c r="Z96" s="226">
        <v>9</v>
      </c>
      <c r="AA96" s="486">
        <v>3</v>
      </c>
      <c r="AB96" s="416">
        <f t="shared" si="18"/>
        <v>0.88</v>
      </c>
      <c r="AC96" s="228"/>
      <c r="AD96" s="486">
        <v>3</v>
      </c>
      <c r="AE96" s="508"/>
    </row>
    <row r="97" spans="1:31" ht="16.5" customHeight="1" thickBot="1" thickTop="1">
      <c r="A97" s="198" t="s">
        <v>236</v>
      </c>
      <c r="B97" s="221" t="s">
        <v>126</v>
      </c>
      <c r="C97" s="200" t="s">
        <v>198</v>
      </c>
      <c r="D97" s="222">
        <v>2</v>
      </c>
      <c r="E97" s="215"/>
      <c r="F97" s="216" t="s">
        <v>81</v>
      </c>
      <c r="G97" s="223">
        <f t="shared" si="16"/>
        <v>18</v>
      </c>
      <c r="H97" s="163">
        <f t="shared" si="17"/>
        <v>9</v>
      </c>
      <c r="I97" s="202">
        <v>9</v>
      </c>
      <c r="J97" s="202"/>
      <c r="K97" s="202"/>
      <c r="L97" s="202"/>
      <c r="M97" s="202"/>
      <c r="N97" s="202"/>
      <c r="O97" s="206"/>
      <c r="P97" s="207"/>
      <c r="Q97" s="210"/>
      <c r="R97" s="186"/>
      <c r="S97" s="209"/>
      <c r="T97" s="186"/>
      <c r="U97" s="209"/>
      <c r="V97" s="186"/>
      <c r="W97" s="209"/>
      <c r="X97" s="186"/>
      <c r="Y97" s="209">
        <v>9</v>
      </c>
      <c r="Z97" s="186">
        <v>9</v>
      </c>
      <c r="AA97" s="486">
        <v>3</v>
      </c>
      <c r="AB97" s="416">
        <f t="shared" si="18"/>
        <v>0.88</v>
      </c>
      <c r="AC97" s="208"/>
      <c r="AD97" s="486">
        <v>3</v>
      </c>
      <c r="AE97" s="510"/>
    </row>
    <row r="98" spans="1:31" s="377" customFormat="1" ht="16.5" customHeight="1" thickBot="1" thickTop="1">
      <c r="A98" s="515" t="s">
        <v>11</v>
      </c>
      <c r="B98" s="516"/>
      <c r="C98" s="408"/>
      <c r="D98" s="409">
        <f>SUM(D90:D97)-D91-D97</f>
        <v>12</v>
      </c>
      <c r="E98" s="409"/>
      <c r="F98" s="409"/>
      <c r="G98" s="409">
        <f aca="true" t="shared" si="19" ref="G98:AE98">SUM(G90:G97)-G91-G97</f>
        <v>108</v>
      </c>
      <c r="H98" s="409">
        <f t="shared" si="19"/>
        <v>54</v>
      </c>
      <c r="I98" s="409">
        <f t="shared" si="19"/>
        <v>54</v>
      </c>
      <c r="J98" s="409">
        <f t="shared" si="19"/>
        <v>0</v>
      </c>
      <c r="K98" s="409">
        <f t="shared" si="19"/>
        <v>0</v>
      </c>
      <c r="L98" s="409">
        <f t="shared" si="19"/>
        <v>0</v>
      </c>
      <c r="M98" s="409">
        <f t="shared" si="19"/>
        <v>0</v>
      </c>
      <c r="N98" s="409">
        <f t="shared" si="19"/>
        <v>0</v>
      </c>
      <c r="O98" s="409">
        <f t="shared" si="19"/>
        <v>0</v>
      </c>
      <c r="P98" s="409">
        <f t="shared" si="19"/>
        <v>0</v>
      </c>
      <c r="Q98" s="409">
        <f t="shared" si="19"/>
        <v>0</v>
      </c>
      <c r="R98" s="409">
        <f t="shared" si="19"/>
        <v>0</v>
      </c>
      <c r="S98" s="409">
        <f t="shared" si="19"/>
        <v>9</v>
      </c>
      <c r="T98" s="409">
        <f t="shared" si="19"/>
        <v>9</v>
      </c>
      <c r="U98" s="409">
        <f t="shared" si="19"/>
        <v>9</v>
      </c>
      <c r="V98" s="409">
        <f t="shared" si="19"/>
        <v>9</v>
      </c>
      <c r="W98" s="409">
        <f t="shared" si="19"/>
        <v>0</v>
      </c>
      <c r="X98" s="409">
        <f t="shared" si="19"/>
        <v>18</v>
      </c>
      <c r="Y98" s="409">
        <f t="shared" si="19"/>
        <v>36</v>
      </c>
      <c r="Z98" s="409">
        <f t="shared" si="19"/>
        <v>18</v>
      </c>
      <c r="AA98" s="409">
        <f t="shared" si="19"/>
        <v>16</v>
      </c>
      <c r="AB98" s="409">
        <f t="shared" si="19"/>
        <v>5.28</v>
      </c>
      <c r="AC98" s="409">
        <f t="shared" si="19"/>
        <v>0</v>
      </c>
      <c r="AD98" s="409">
        <f t="shared" si="19"/>
        <v>15</v>
      </c>
      <c r="AE98" s="409">
        <f t="shared" si="19"/>
        <v>0</v>
      </c>
    </row>
    <row r="99" spans="1:31" ht="16.5" customHeight="1" thickBot="1" thickTop="1">
      <c r="A99" s="476" t="s">
        <v>253</v>
      </c>
      <c r="B99" s="477"/>
      <c r="C99" s="477"/>
      <c r="D99" s="477"/>
      <c r="E99" s="477"/>
      <c r="F99" s="477"/>
      <c r="G99" s="477"/>
      <c r="H99" s="477"/>
      <c r="I99" s="477"/>
      <c r="J99" s="477"/>
      <c r="K99" s="477"/>
      <c r="L99" s="477"/>
      <c r="M99" s="477"/>
      <c r="N99" s="477"/>
      <c r="O99" s="477"/>
      <c r="P99" s="477"/>
      <c r="Q99" s="477"/>
      <c r="R99" s="477"/>
      <c r="S99" s="477"/>
      <c r="T99" s="477"/>
      <c r="U99" s="477"/>
      <c r="V99" s="477"/>
      <c r="W99" s="477"/>
      <c r="X99" s="477"/>
      <c r="Y99" s="477"/>
      <c r="Z99" s="477"/>
      <c r="AA99" s="477"/>
      <c r="AB99" s="477"/>
      <c r="AC99" s="477"/>
      <c r="AD99" s="477"/>
      <c r="AE99" s="517"/>
    </row>
    <row r="100" spans="1:31" ht="16.5" customHeight="1" thickTop="1">
      <c r="A100" s="159">
        <v>45</v>
      </c>
      <c r="B100" s="235" t="s">
        <v>128</v>
      </c>
      <c r="C100" s="236" t="s">
        <v>201</v>
      </c>
      <c r="D100" s="237">
        <v>3</v>
      </c>
      <c r="E100" s="238"/>
      <c r="F100" s="238" t="s">
        <v>67</v>
      </c>
      <c r="G100" s="239">
        <v>18</v>
      </c>
      <c r="H100" s="240"/>
      <c r="I100" s="241"/>
      <c r="J100" s="241"/>
      <c r="K100" s="241"/>
      <c r="L100" s="241"/>
      <c r="M100" s="241">
        <v>18</v>
      </c>
      <c r="N100" s="241"/>
      <c r="O100" s="242"/>
      <c r="P100" s="182"/>
      <c r="Q100" s="234"/>
      <c r="R100" s="247"/>
      <c r="S100" s="242"/>
      <c r="T100" s="250"/>
      <c r="U100" s="242"/>
      <c r="V100" s="182">
        <v>18</v>
      </c>
      <c r="W100" s="242"/>
      <c r="X100" s="182"/>
      <c r="Y100" s="242"/>
      <c r="Z100" s="182"/>
      <c r="AA100" s="416">
        <v>3</v>
      </c>
      <c r="AB100" s="416">
        <f>(30*0.6+4)/25</f>
        <v>0.88</v>
      </c>
      <c r="AC100" s="243"/>
      <c r="AD100" s="416">
        <v>3</v>
      </c>
      <c r="AE100" s="507"/>
    </row>
    <row r="101" spans="1:31" s="519" customFormat="1" ht="16.5" customHeight="1">
      <c r="A101" s="159">
        <v>46</v>
      </c>
      <c r="B101" s="244" t="s">
        <v>129</v>
      </c>
      <c r="C101" s="168" t="s">
        <v>200</v>
      </c>
      <c r="D101" s="211">
        <v>3</v>
      </c>
      <c r="E101" s="229"/>
      <c r="F101" s="229" t="s">
        <v>60</v>
      </c>
      <c r="G101" s="162">
        <v>18</v>
      </c>
      <c r="H101" s="169"/>
      <c r="I101" s="170"/>
      <c r="J101" s="171"/>
      <c r="K101" s="170"/>
      <c r="L101" s="170"/>
      <c r="M101" s="170">
        <v>18</v>
      </c>
      <c r="N101" s="170"/>
      <c r="O101" s="180"/>
      <c r="P101" s="184"/>
      <c r="Q101" s="227"/>
      <c r="R101" s="248"/>
      <c r="S101" s="180"/>
      <c r="T101" s="251"/>
      <c r="U101" s="180"/>
      <c r="V101" s="184"/>
      <c r="W101" s="180"/>
      <c r="X101" s="184">
        <v>18</v>
      </c>
      <c r="Y101" s="180"/>
      <c r="Z101" s="184"/>
      <c r="AA101" s="385">
        <v>3</v>
      </c>
      <c r="AB101" s="385">
        <f>(30*0.6+4)/25</f>
        <v>0.88</v>
      </c>
      <c r="AC101" s="228"/>
      <c r="AD101" s="385">
        <v>3</v>
      </c>
      <c r="AE101" s="518"/>
    </row>
    <row r="102" spans="1:31" ht="16.5" customHeight="1" thickBot="1">
      <c r="A102" s="230">
        <v>47</v>
      </c>
      <c r="B102" s="245" t="s">
        <v>130</v>
      </c>
      <c r="C102" s="231" t="s">
        <v>209</v>
      </c>
      <c r="D102" s="246">
        <v>6</v>
      </c>
      <c r="E102" s="232"/>
      <c r="F102" s="233" t="s">
        <v>81</v>
      </c>
      <c r="G102" s="223">
        <v>18</v>
      </c>
      <c r="H102" s="201"/>
      <c r="I102" s="203"/>
      <c r="J102" s="203"/>
      <c r="K102" s="203"/>
      <c r="L102" s="203"/>
      <c r="M102" s="203">
        <v>18</v>
      </c>
      <c r="N102" s="203"/>
      <c r="O102" s="209"/>
      <c r="P102" s="186"/>
      <c r="Q102" s="210"/>
      <c r="R102" s="249"/>
      <c r="S102" s="209"/>
      <c r="T102" s="252"/>
      <c r="U102" s="209"/>
      <c r="V102" s="186"/>
      <c r="W102" s="209"/>
      <c r="X102" s="186"/>
      <c r="Y102" s="209"/>
      <c r="Z102" s="186">
        <v>18</v>
      </c>
      <c r="AA102" s="399">
        <v>6</v>
      </c>
      <c r="AB102" s="385">
        <f>(30*0.6+4)/25</f>
        <v>0.88</v>
      </c>
      <c r="AC102" s="208"/>
      <c r="AD102" s="399">
        <v>6</v>
      </c>
      <c r="AE102" s="510"/>
    </row>
    <row r="103" spans="1:31" ht="12.75" customHeight="1" thickBot="1" thickTop="1">
      <c r="A103" s="406" t="s">
        <v>11</v>
      </c>
      <c r="B103" s="407"/>
      <c r="C103" s="408"/>
      <c r="D103" s="409">
        <f>SUM(D100:D102)</f>
        <v>12</v>
      </c>
      <c r="E103" s="410"/>
      <c r="F103" s="410"/>
      <c r="G103" s="409">
        <f>SUM(G100:G102)</f>
        <v>54</v>
      </c>
      <c r="H103" s="409">
        <f aca="true" t="shared" si="20" ref="H103:AE103">SUM(H100:H102)</f>
        <v>0</v>
      </c>
      <c r="I103" s="409">
        <f t="shared" si="20"/>
        <v>0</v>
      </c>
      <c r="J103" s="409">
        <f t="shared" si="20"/>
        <v>0</v>
      </c>
      <c r="K103" s="409">
        <f t="shared" si="20"/>
        <v>0</v>
      </c>
      <c r="L103" s="409">
        <f t="shared" si="20"/>
        <v>0</v>
      </c>
      <c r="M103" s="409">
        <f t="shared" si="20"/>
        <v>54</v>
      </c>
      <c r="N103" s="409">
        <f t="shared" si="20"/>
        <v>0</v>
      </c>
      <c r="O103" s="409">
        <f t="shared" si="20"/>
        <v>0</v>
      </c>
      <c r="P103" s="409">
        <f t="shared" si="20"/>
        <v>0</v>
      </c>
      <c r="Q103" s="409">
        <f t="shared" si="20"/>
        <v>0</v>
      </c>
      <c r="R103" s="409">
        <f t="shared" si="20"/>
        <v>0</v>
      </c>
      <c r="S103" s="409">
        <f t="shared" si="20"/>
        <v>0</v>
      </c>
      <c r="T103" s="409">
        <f t="shared" si="20"/>
        <v>0</v>
      </c>
      <c r="U103" s="409">
        <f t="shared" si="20"/>
        <v>0</v>
      </c>
      <c r="V103" s="409">
        <f t="shared" si="20"/>
        <v>18</v>
      </c>
      <c r="W103" s="409">
        <f t="shared" si="20"/>
        <v>0</v>
      </c>
      <c r="X103" s="409">
        <f t="shared" si="20"/>
        <v>18</v>
      </c>
      <c r="Y103" s="409">
        <f t="shared" si="20"/>
        <v>0</v>
      </c>
      <c r="Z103" s="409">
        <f t="shared" si="20"/>
        <v>18</v>
      </c>
      <c r="AA103" s="409">
        <f t="shared" si="20"/>
        <v>12</v>
      </c>
      <c r="AB103" s="409">
        <f t="shared" si="20"/>
        <v>2.64</v>
      </c>
      <c r="AC103" s="409">
        <f t="shared" si="20"/>
        <v>0</v>
      </c>
      <c r="AD103" s="409">
        <f t="shared" si="20"/>
        <v>12</v>
      </c>
      <c r="AE103" s="409">
        <f t="shared" si="20"/>
        <v>0</v>
      </c>
    </row>
    <row r="104" spans="1:31" ht="16.5" customHeight="1" thickBot="1" thickTop="1">
      <c r="A104" s="373" t="s">
        <v>208</v>
      </c>
      <c r="B104" s="374"/>
      <c r="C104" s="374"/>
      <c r="D104" s="374"/>
      <c r="E104" s="374"/>
      <c r="F104" s="374"/>
      <c r="G104" s="374"/>
      <c r="H104" s="374"/>
      <c r="I104" s="374"/>
      <c r="J104" s="374"/>
      <c r="K104" s="374"/>
      <c r="L104" s="374"/>
      <c r="M104" s="374"/>
      <c r="N104" s="374"/>
      <c r="O104" s="374"/>
      <c r="P104" s="374"/>
      <c r="Q104" s="374"/>
      <c r="R104" s="374"/>
      <c r="S104" s="374"/>
      <c r="T104" s="374"/>
      <c r="U104" s="374"/>
      <c r="V104" s="374"/>
      <c r="W104" s="374"/>
      <c r="X104" s="374"/>
      <c r="Y104" s="374"/>
      <c r="Z104" s="374"/>
      <c r="AA104" s="374"/>
      <c r="AB104" s="374"/>
      <c r="AC104" s="374"/>
      <c r="AD104" s="374"/>
      <c r="AE104" s="376"/>
    </row>
    <row r="105" spans="1:31" ht="16.5" customHeight="1" thickBot="1" thickTop="1">
      <c r="A105" s="520">
        <v>48</v>
      </c>
      <c r="B105" s="521" t="s">
        <v>244</v>
      </c>
      <c r="C105" s="522" t="s">
        <v>199</v>
      </c>
      <c r="D105" s="246">
        <v>2</v>
      </c>
      <c r="E105" s="523"/>
      <c r="F105" s="524">
        <v>4</v>
      </c>
      <c r="G105" s="525"/>
      <c r="H105" s="526"/>
      <c r="I105" s="527"/>
      <c r="J105" s="527"/>
      <c r="K105" s="527"/>
      <c r="L105" s="527"/>
      <c r="M105" s="527"/>
      <c r="N105" s="528"/>
      <c r="O105" s="526"/>
      <c r="P105" s="528"/>
      <c r="Q105" s="529"/>
      <c r="R105" s="530"/>
      <c r="S105" s="526"/>
      <c r="T105" s="528"/>
      <c r="U105" s="529"/>
      <c r="V105" s="530"/>
      <c r="W105" s="526"/>
      <c r="X105" s="528"/>
      <c r="Y105" s="529"/>
      <c r="Z105" s="528"/>
      <c r="AA105" s="483">
        <v>2</v>
      </c>
      <c r="AB105" s="442">
        <v>2</v>
      </c>
      <c r="AC105" s="442"/>
      <c r="AD105" s="442"/>
      <c r="AE105" s="442"/>
    </row>
    <row r="106" spans="1:31" ht="16.5" customHeight="1" thickBot="1" thickTop="1">
      <c r="A106" s="531" t="s">
        <v>202</v>
      </c>
      <c r="B106" s="532"/>
      <c r="C106" s="533"/>
      <c r="D106" s="534">
        <f aca="true" t="shared" si="21" ref="D106:AE106">D105+D103+D70+D61+D54+D47+D28+D23+D18</f>
        <v>180</v>
      </c>
      <c r="E106" s="534">
        <f t="shared" si="21"/>
        <v>0</v>
      </c>
      <c r="F106" s="534">
        <f t="shared" si="21"/>
        <v>4</v>
      </c>
      <c r="G106" s="534">
        <f t="shared" si="21"/>
        <v>1181</v>
      </c>
      <c r="H106" s="534">
        <f t="shared" si="21"/>
        <v>459</v>
      </c>
      <c r="I106" s="534">
        <f t="shared" si="21"/>
        <v>576</v>
      </c>
      <c r="J106" s="534">
        <f t="shared" si="21"/>
        <v>0</v>
      </c>
      <c r="K106" s="534">
        <f t="shared" si="21"/>
        <v>0</v>
      </c>
      <c r="L106" s="534">
        <f t="shared" si="21"/>
        <v>92</v>
      </c>
      <c r="M106" s="534">
        <f t="shared" si="21"/>
        <v>54</v>
      </c>
      <c r="N106" s="534">
        <f t="shared" si="21"/>
        <v>0</v>
      </c>
      <c r="O106" s="534">
        <f t="shared" si="21"/>
        <v>72</v>
      </c>
      <c r="P106" s="534">
        <f t="shared" si="21"/>
        <v>131</v>
      </c>
      <c r="Q106" s="534">
        <f t="shared" si="21"/>
        <v>54</v>
      </c>
      <c r="R106" s="534">
        <f t="shared" si="21"/>
        <v>113</v>
      </c>
      <c r="S106" s="534">
        <f t="shared" si="21"/>
        <v>90</v>
      </c>
      <c r="T106" s="534">
        <f t="shared" si="21"/>
        <v>113</v>
      </c>
      <c r="U106" s="534">
        <f t="shared" si="21"/>
        <v>72</v>
      </c>
      <c r="V106" s="534">
        <f t="shared" si="21"/>
        <v>131</v>
      </c>
      <c r="W106" s="534">
        <f t="shared" si="21"/>
        <v>99</v>
      </c>
      <c r="X106" s="534">
        <f t="shared" si="21"/>
        <v>108</v>
      </c>
      <c r="Y106" s="534">
        <f t="shared" si="21"/>
        <v>72</v>
      </c>
      <c r="Z106" s="534">
        <f t="shared" si="21"/>
        <v>126</v>
      </c>
      <c r="AA106" s="534">
        <f t="shared" si="21"/>
        <v>63</v>
      </c>
      <c r="AB106" s="534">
        <f t="shared" si="21"/>
        <v>58.81999999999999</v>
      </c>
      <c r="AC106" s="534">
        <f t="shared" si="21"/>
        <v>0</v>
      </c>
      <c r="AD106" s="534">
        <f t="shared" si="21"/>
        <v>132</v>
      </c>
      <c r="AE106" s="534">
        <f t="shared" si="21"/>
        <v>0</v>
      </c>
    </row>
    <row r="107" spans="1:31" ht="16.5" customHeight="1" thickBot="1" thickTop="1">
      <c r="A107" s="531" t="s">
        <v>203</v>
      </c>
      <c r="B107" s="532"/>
      <c r="C107" s="533"/>
      <c r="D107" s="534">
        <f aca="true" t="shared" si="22" ref="D107:AE107">D105+D103+D98+D88+D77+D47+D28+D23+D18</f>
        <v>180</v>
      </c>
      <c r="E107" s="534">
        <f t="shared" si="22"/>
        <v>0</v>
      </c>
      <c r="F107" s="534">
        <f t="shared" si="22"/>
        <v>4</v>
      </c>
      <c r="G107" s="534">
        <f t="shared" si="22"/>
        <v>1181</v>
      </c>
      <c r="H107" s="534">
        <f t="shared" si="22"/>
        <v>441</v>
      </c>
      <c r="I107" s="534">
        <f t="shared" si="22"/>
        <v>594</v>
      </c>
      <c r="J107" s="534">
        <f t="shared" si="22"/>
        <v>0</v>
      </c>
      <c r="K107" s="534">
        <f t="shared" si="22"/>
        <v>0</v>
      </c>
      <c r="L107" s="534">
        <f t="shared" si="22"/>
        <v>92</v>
      </c>
      <c r="M107" s="534">
        <f t="shared" si="22"/>
        <v>54</v>
      </c>
      <c r="N107" s="534">
        <f t="shared" si="22"/>
        <v>0</v>
      </c>
      <c r="O107" s="534">
        <f t="shared" si="22"/>
        <v>72</v>
      </c>
      <c r="P107" s="534">
        <f t="shared" si="22"/>
        <v>131</v>
      </c>
      <c r="Q107" s="534">
        <f t="shared" si="22"/>
        <v>54</v>
      </c>
      <c r="R107" s="534">
        <f t="shared" si="22"/>
        <v>113</v>
      </c>
      <c r="S107" s="534">
        <f t="shared" si="22"/>
        <v>90</v>
      </c>
      <c r="T107" s="534">
        <f t="shared" si="22"/>
        <v>122</v>
      </c>
      <c r="U107" s="534">
        <f t="shared" si="22"/>
        <v>63</v>
      </c>
      <c r="V107" s="534">
        <f t="shared" si="22"/>
        <v>131</v>
      </c>
      <c r="W107" s="534">
        <f t="shared" si="22"/>
        <v>81</v>
      </c>
      <c r="X107" s="534">
        <f t="shared" si="22"/>
        <v>135</v>
      </c>
      <c r="Y107" s="534">
        <f t="shared" si="22"/>
        <v>81</v>
      </c>
      <c r="Z107" s="534">
        <f t="shared" si="22"/>
        <v>108</v>
      </c>
      <c r="AA107" s="534">
        <f t="shared" si="22"/>
        <v>68</v>
      </c>
      <c r="AB107" s="534">
        <f t="shared" si="22"/>
        <v>59.959999999999994</v>
      </c>
      <c r="AC107" s="534">
        <f t="shared" si="22"/>
        <v>0</v>
      </c>
      <c r="AD107" s="534">
        <f t="shared" si="22"/>
        <v>135</v>
      </c>
      <c r="AE107" s="534">
        <f t="shared" si="22"/>
        <v>0</v>
      </c>
    </row>
    <row r="108" spans="1:31" ht="30.75" customHeight="1" thickBot="1" thickTop="1">
      <c r="A108" s="535"/>
      <c r="B108" s="535"/>
      <c r="C108" s="536"/>
      <c r="D108" s="535"/>
      <c r="E108" s="535"/>
      <c r="F108" s="537"/>
      <c r="G108" s="538"/>
      <c r="H108" s="537"/>
      <c r="I108" s="537"/>
      <c r="J108" s="537"/>
      <c r="K108" s="537"/>
      <c r="L108" s="537"/>
      <c r="M108" s="537"/>
      <c r="N108" s="537"/>
      <c r="O108" s="539"/>
      <c r="P108" s="539"/>
      <c r="Q108" s="539"/>
      <c r="R108" s="539"/>
      <c r="S108" s="539"/>
      <c r="T108" s="539"/>
      <c r="U108" s="539"/>
      <c r="V108" s="539"/>
      <c r="W108" s="539"/>
      <c r="X108" s="539"/>
      <c r="Y108" s="539"/>
      <c r="Z108" s="539"/>
      <c r="AA108" s="540"/>
      <c r="AB108" s="540"/>
      <c r="AC108" s="540"/>
      <c r="AD108" s="540"/>
      <c r="AE108" s="541"/>
    </row>
    <row r="109" spans="1:31" ht="28.5" customHeight="1" thickBot="1" thickTop="1">
      <c r="A109" s="535"/>
      <c r="B109" s="535"/>
      <c r="C109" s="536"/>
      <c r="D109" s="535"/>
      <c r="E109" s="535"/>
      <c r="F109" s="535"/>
      <c r="G109" s="538"/>
      <c r="H109" s="535"/>
      <c r="I109" s="537"/>
      <c r="J109" s="542" t="s">
        <v>13</v>
      </c>
      <c r="K109" s="542"/>
      <c r="L109" s="542"/>
      <c r="M109" s="542"/>
      <c r="N109" s="543"/>
      <c r="O109" s="544" t="s">
        <v>60</v>
      </c>
      <c r="P109" s="545">
        <f>COUNTIF($F8:$F107,1)</f>
        <v>3</v>
      </c>
      <c r="Q109" s="546">
        <f>COUNTIF($E8:$E107,2)</f>
        <v>3</v>
      </c>
      <c r="R109" s="545">
        <f>COUNTIF($F8:$F107,2)</f>
        <v>4</v>
      </c>
      <c r="S109" s="544" t="s">
        <v>65</v>
      </c>
      <c r="T109" s="545">
        <v>6</v>
      </c>
      <c r="U109" s="544" t="s">
        <v>60</v>
      </c>
      <c r="V109" s="545">
        <v>4</v>
      </c>
      <c r="W109" s="546">
        <v>3</v>
      </c>
      <c r="X109" s="545">
        <v>5</v>
      </c>
      <c r="Y109" s="546">
        <v>4</v>
      </c>
      <c r="Z109" s="545">
        <v>6</v>
      </c>
      <c r="AA109" s="540"/>
      <c r="AB109" s="540"/>
      <c r="AC109" s="540"/>
      <c r="AD109" s="540"/>
      <c r="AE109" s="541"/>
    </row>
    <row r="110" spans="1:31" ht="16.5" customHeight="1" thickTop="1">
      <c r="A110" s="537"/>
      <c r="B110" s="537"/>
      <c r="C110" s="547"/>
      <c r="D110" s="537"/>
      <c r="E110" s="537"/>
      <c r="F110" s="537"/>
      <c r="G110" s="548">
        <f>IF(G108=G109,"","BŁĄD !!! SPRAWDŹ WIERSZ OGÓŁEM")</f>
      </c>
      <c r="H110" s="537"/>
      <c r="I110" s="537"/>
      <c r="J110" s="537"/>
      <c r="K110" s="537"/>
      <c r="L110" s="537"/>
      <c r="M110" s="537"/>
      <c r="N110" s="537"/>
      <c r="O110" s="537"/>
      <c r="P110" s="537"/>
      <c r="Q110" s="537"/>
      <c r="R110" s="537"/>
      <c r="S110" s="537"/>
      <c r="T110" s="537"/>
      <c r="U110" s="537"/>
      <c r="V110" s="537"/>
      <c r="W110" s="537"/>
      <c r="X110" s="537"/>
      <c r="Y110" s="537">
        <f>IF(Y109&gt;8,"za dużo E","")</f>
      </c>
      <c r="Z110" s="537"/>
      <c r="AA110" s="540"/>
      <c r="AB110" s="540"/>
      <c r="AC110" s="540"/>
      <c r="AD110" s="540"/>
      <c r="AE110" s="541"/>
    </row>
    <row r="111" spans="1:31" ht="30.75" customHeight="1">
      <c r="A111" s="549" t="s">
        <v>57</v>
      </c>
      <c r="B111" s="550"/>
      <c r="C111" s="550"/>
      <c r="D111" s="550"/>
      <c r="E111" s="550"/>
      <c r="F111" s="550"/>
      <c r="G111" s="550"/>
      <c r="H111" s="550"/>
      <c r="I111" s="550"/>
      <c r="J111" s="550"/>
      <c r="K111" s="550"/>
      <c r="L111" s="550"/>
      <c r="M111" s="550"/>
      <c r="N111" s="550"/>
      <c r="O111" s="550"/>
      <c r="P111" s="550"/>
      <c r="Q111" s="550"/>
      <c r="R111" s="550"/>
      <c r="S111" s="550"/>
      <c r="T111" s="550"/>
      <c r="U111" s="550"/>
      <c r="V111" s="550"/>
      <c r="W111" s="550"/>
      <c r="X111" s="550"/>
      <c r="Y111" s="550"/>
      <c r="Z111" s="550"/>
      <c r="AA111" s="550"/>
      <c r="AB111" s="550"/>
      <c r="AC111" s="550"/>
      <c r="AD111" s="550"/>
      <c r="AE111" s="551"/>
    </row>
    <row r="112" spans="1:31" ht="16.5" customHeight="1">
      <c r="A112" s="552"/>
      <c r="B112" s="553"/>
      <c r="C112" s="553"/>
      <c r="D112" s="553"/>
      <c r="E112" s="553"/>
      <c r="F112" s="553"/>
      <c r="G112" s="553"/>
      <c r="H112" s="553"/>
      <c r="I112" s="553"/>
      <c r="J112" s="553"/>
      <c r="K112" s="553"/>
      <c r="L112" s="553"/>
      <c r="M112" s="553"/>
      <c r="N112" s="553"/>
      <c r="O112" s="553"/>
      <c r="P112" s="553"/>
      <c r="Q112" s="553"/>
      <c r="R112" s="553"/>
      <c r="S112" s="553"/>
      <c r="T112" s="553"/>
      <c r="U112" s="553"/>
      <c r="V112" s="553"/>
      <c r="W112" s="553"/>
      <c r="X112" s="553"/>
      <c r="Y112" s="553"/>
      <c r="Z112" s="553"/>
      <c r="AA112" s="553"/>
      <c r="AB112" s="553"/>
      <c r="AC112" s="553"/>
      <c r="AD112" s="553"/>
      <c r="AE112" s="554"/>
    </row>
    <row r="113" spans="1:31" ht="16.5" customHeight="1">
      <c r="A113" s="555" t="s">
        <v>47</v>
      </c>
      <c r="B113" s="556"/>
      <c r="C113" s="556"/>
      <c r="D113" s="556"/>
      <c r="E113" s="556"/>
      <c r="F113" s="556"/>
      <c r="G113" s="556"/>
      <c r="H113" s="556"/>
      <c r="I113" s="556"/>
      <c r="J113" s="556"/>
      <c r="K113" s="556"/>
      <c r="L113" s="556"/>
      <c r="M113" s="556"/>
      <c r="N113" s="556"/>
      <c r="O113" s="556"/>
      <c r="P113" s="556"/>
      <c r="Q113" s="556"/>
      <c r="R113" s="556"/>
      <c r="S113" s="556"/>
      <c r="T113" s="556"/>
      <c r="U113" s="557" t="s">
        <v>211</v>
      </c>
      <c r="V113" s="557"/>
      <c r="W113" s="557"/>
      <c r="X113" s="557"/>
      <c r="Y113" s="557"/>
      <c r="Z113" s="557"/>
      <c r="AA113" s="557"/>
      <c r="AB113" s="557"/>
      <c r="AC113" s="557"/>
      <c r="AD113" s="557"/>
      <c r="AE113" s="557"/>
    </row>
    <row r="114" spans="1:31" ht="25.5" customHeight="1">
      <c r="A114" s="556"/>
      <c r="B114" s="556"/>
      <c r="C114" s="556"/>
      <c r="D114" s="556"/>
      <c r="E114" s="556"/>
      <c r="F114" s="556"/>
      <c r="G114" s="556"/>
      <c r="H114" s="556"/>
      <c r="I114" s="556"/>
      <c r="J114" s="556"/>
      <c r="K114" s="556"/>
      <c r="L114" s="556"/>
      <c r="M114" s="556"/>
      <c r="N114" s="556"/>
      <c r="O114" s="556"/>
      <c r="P114" s="556"/>
      <c r="Q114" s="556"/>
      <c r="R114" s="556"/>
      <c r="S114" s="556"/>
      <c r="T114" s="556"/>
      <c r="U114" s="557"/>
      <c r="V114" s="557"/>
      <c r="W114" s="557"/>
      <c r="X114" s="557"/>
      <c r="Y114" s="557"/>
      <c r="Z114" s="557"/>
      <c r="AA114" s="557"/>
      <c r="AB114" s="557"/>
      <c r="AC114" s="557"/>
      <c r="AD114" s="557"/>
      <c r="AE114" s="557"/>
    </row>
    <row r="115" spans="1:31" ht="35.25" customHeight="1">
      <c r="A115" s="555" t="s">
        <v>58</v>
      </c>
      <c r="B115" s="555"/>
      <c r="C115" s="555"/>
      <c r="D115" s="555"/>
      <c r="E115" s="555"/>
      <c r="F115" s="555"/>
      <c r="G115" s="555"/>
      <c r="H115" s="555"/>
      <c r="I115" s="555"/>
      <c r="J115" s="555"/>
      <c r="K115" s="555"/>
      <c r="L115" s="555"/>
      <c r="M115" s="555"/>
      <c r="N115" s="555"/>
      <c r="O115" s="555"/>
      <c r="P115" s="555"/>
      <c r="Q115" s="555"/>
      <c r="R115" s="555"/>
      <c r="S115" s="555"/>
      <c r="T115" s="555"/>
      <c r="U115" s="555"/>
      <c r="V115" s="555"/>
      <c r="W115" s="555"/>
      <c r="X115" s="555"/>
      <c r="Y115" s="555"/>
      <c r="Z115" s="555"/>
      <c r="AA115" s="558">
        <f>(AA106/D106)*100</f>
        <v>35</v>
      </c>
      <c r="AB115" s="558"/>
      <c r="AC115" s="558"/>
      <c r="AD115" s="558"/>
      <c r="AE115" s="558"/>
    </row>
    <row r="116" spans="1:31" ht="34.5" customHeight="1">
      <c r="A116" s="555" t="s">
        <v>254</v>
      </c>
      <c r="B116" s="555"/>
      <c r="C116" s="555"/>
      <c r="D116" s="555"/>
      <c r="E116" s="555"/>
      <c r="F116" s="555"/>
      <c r="G116" s="555"/>
      <c r="H116" s="555"/>
      <c r="I116" s="555"/>
      <c r="J116" s="555"/>
      <c r="K116" s="555"/>
      <c r="L116" s="555"/>
      <c r="M116" s="555"/>
      <c r="N116" s="555"/>
      <c r="O116" s="555"/>
      <c r="P116" s="555"/>
      <c r="Q116" s="555"/>
      <c r="R116" s="555"/>
      <c r="S116" s="555"/>
      <c r="T116" s="555"/>
      <c r="U116" s="555"/>
      <c r="V116" s="555"/>
      <c r="W116" s="555"/>
      <c r="X116" s="555"/>
      <c r="Y116" s="555"/>
      <c r="Z116" s="555"/>
      <c r="AA116" s="558">
        <f>(AB106/D106)*100</f>
        <v>32.67777777777777</v>
      </c>
      <c r="AB116" s="558"/>
      <c r="AC116" s="558"/>
      <c r="AD116" s="558"/>
      <c r="AE116" s="558"/>
    </row>
    <row r="117" spans="1:31" ht="16.5" customHeight="1">
      <c r="A117" s="559" t="s">
        <v>52</v>
      </c>
      <c r="B117" s="559"/>
      <c r="C117" s="559"/>
      <c r="D117" s="559"/>
      <c r="E117" s="559"/>
      <c r="F117" s="559"/>
      <c r="G117" s="559"/>
      <c r="H117" s="559"/>
      <c r="I117" s="559"/>
      <c r="J117" s="559"/>
      <c r="K117" s="559"/>
      <c r="L117" s="559"/>
      <c r="M117" s="559"/>
      <c r="N117" s="559"/>
      <c r="O117" s="559"/>
      <c r="P117" s="559"/>
      <c r="Q117" s="559"/>
      <c r="R117" s="559"/>
      <c r="S117" s="559"/>
      <c r="T117" s="559"/>
      <c r="U117" s="559"/>
      <c r="V117" s="559"/>
      <c r="W117" s="559"/>
      <c r="X117" s="559"/>
      <c r="Y117" s="559"/>
      <c r="Z117" s="559"/>
      <c r="AA117" s="560">
        <f>AD106*100/D106</f>
        <v>73.33333333333333</v>
      </c>
      <c r="AB117" s="560"/>
      <c r="AC117" s="560"/>
      <c r="AD117" s="560"/>
      <c r="AE117" s="560"/>
    </row>
    <row r="118" spans="1:31" ht="30" customHeight="1">
      <c r="A118" s="559"/>
      <c r="B118" s="559"/>
      <c r="C118" s="559"/>
      <c r="D118" s="559"/>
      <c r="E118" s="559"/>
      <c r="F118" s="559"/>
      <c r="G118" s="559"/>
      <c r="H118" s="559"/>
      <c r="I118" s="559"/>
      <c r="J118" s="559"/>
      <c r="K118" s="559"/>
      <c r="L118" s="559"/>
      <c r="M118" s="559"/>
      <c r="N118" s="559"/>
      <c r="O118" s="559"/>
      <c r="P118" s="559"/>
      <c r="Q118" s="559"/>
      <c r="R118" s="559"/>
      <c r="S118" s="559"/>
      <c r="T118" s="559"/>
      <c r="U118" s="559"/>
      <c r="V118" s="559"/>
      <c r="W118" s="559"/>
      <c r="X118" s="559"/>
      <c r="Y118" s="559"/>
      <c r="Z118" s="559"/>
      <c r="AA118" s="560"/>
      <c r="AB118" s="560"/>
      <c r="AC118" s="560"/>
      <c r="AD118" s="560"/>
      <c r="AE118" s="560"/>
    </row>
    <row r="119" spans="1:31" ht="16.5" customHeight="1">
      <c r="A119" s="559" t="s">
        <v>49</v>
      </c>
      <c r="B119" s="561"/>
      <c r="C119" s="561"/>
      <c r="D119" s="561"/>
      <c r="E119" s="561"/>
      <c r="F119" s="561"/>
      <c r="G119" s="561"/>
      <c r="H119" s="561"/>
      <c r="I119" s="561"/>
      <c r="J119" s="561"/>
      <c r="K119" s="561"/>
      <c r="L119" s="561"/>
      <c r="M119" s="561"/>
      <c r="N119" s="561"/>
      <c r="O119" s="561"/>
      <c r="P119" s="561"/>
      <c r="Q119" s="561"/>
      <c r="R119" s="561"/>
      <c r="S119" s="561"/>
      <c r="T119" s="561"/>
      <c r="U119" s="561"/>
      <c r="V119" s="561"/>
      <c r="W119" s="561"/>
      <c r="X119" s="561"/>
      <c r="Y119" s="561"/>
      <c r="Z119" s="561"/>
      <c r="AA119" s="562">
        <f>AE106/D106*100</f>
        <v>0</v>
      </c>
      <c r="AB119" s="562"/>
      <c r="AC119" s="562"/>
      <c r="AD119" s="562"/>
      <c r="AE119" s="562"/>
    </row>
    <row r="120" spans="1:31" ht="16.5" customHeight="1">
      <c r="A120" s="561"/>
      <c r="B120" s="561"/>
      <c r="C120" s="561"/>
      <c r="D120" s="561"/>
      <c r="E120" s="561"/>
      <c r="F120" s="561"/>
      <c r="G120" s="561"/>
      <c r="H120" s="561"/>
      <c r="I120" s="561"/>
      <c r="J120" s="561"/>
      <c r="K120" s="561"/>
      <c r="L120" s="561"/>
      <c r="M120" s="561"/>
      <c r="N120" s="561"/>
      <c r="O120" s="561"/>
      <c r="P120" s="561"/>
      <c r="Q120" s="561"/>
      <c r="R120" s="561"/>
      <c r="S120" s="561"/>
      <c r="T120" s="561"/>
      <c r="U120" s="561"/>
      <c r="V120" s="561"/>
      <c r="W120" s="561"/>
      <c r="X120" s="561"/>
      <c r="Y120" s="561"/>
      <c r="Z120" s="561"/>
      <c r="AA120" s="562"/>
      <c r="AB120" s="562"/>
      <c r="AC120" s="562"/>
      <c r="AD120" s="562"/>
      <c r="AE120" s="562"/>
    </row>
    <row r="121" spans="7:31" ht="16.5" customHeight="1">
      <c r="G121" s="377"/>
      <c r="AA121" s="563"/>
      <c r="AB121" s="563"/>
      <c r="AC121" s="563"/>
      <c r="AD121" s="563"/>
      <c r="AE121" s="563"/>
    </row>
    <row r="122" spans="7:31" ht="16.5" customHeight="1">
      <c r="G122" s="377"/>
      <c r="AA122" s="564"/>
      <c r="AB122" s="564"/>
      <c r="AC122" s="564"/>
      <c r="AD122" s="564"/>
      <c r="AE122" s="564"/>
    </row>
    <row r="123" ht="16.5" customHeight="1">
      <c r="G123" s="377"/>
    </row>
    <row r="124" ht="16.5" customHeight="1">
      <c r="G124" s="377"/>
    </row>
    <row r="125" ht="16.5" customHeight="1">
      <c r="G125" s="377"/>
    </row>
    <row r="126" ht="16.5" customHeight="1">
      <c r="G126" s="377"/>
    </row>
    <row r="127" ht="16.5" customHeight="1">
      <c r="G127" s="377"/>
    </row>
    <row r="128" ht="16.5" customHeight="1">
      <c r="G128" s="377"/>
    </row>
    <row r="129" ht="16.5" customHeight="1">
      <c r="G129" s="377"/>
    </row>
    <row r="130" ht="16.5" customHeight="1">
      <c r="G130" s="377"/>
    </row>
    <row r="131" ht="16.5" customHeight="1">
      <c r="G131" s="377"/>
    </row>
    <row r="132" ht="16.5" customHeight="1">
      <c r="G132" s="377"/>
    </row>
    <row r="133" ht="16.5" customHeight="1">
      <c r="G133" s="377"/>
    </row>
    <row r="134" ht="16.5" customHeight="1">
      <c r="G134" s="377"/>
    </row>
    <row r="135" ht="16.5" customHeight="1">
      <c r="G135" s="377"/>
    </row>
    <row r="136" ht="16.5" customHeight="1">
      <c r="G136" s="377"/>
    </row>
    <row r="137" ht="16.5" customHeight="1">
      <c r="G137" s="377"/>
    </row>
    <row r="138" ht="16.5" customHeight="1">
      <c r="G138" s="377"/>
    </row>
    <row r="139" ht="16.5" customHeight="1">
      <c r="G139" s="377"/>
    </row>
    <row r="140" ht="16.5" customHeight="1">
      <c r="G140" s="377"/>
    </row>
    <row r="141" ht="16.5" customHeight="1">
      <c r="G141" s="377"/>
    </row>
    <row r="142" ht="16.5" customHeight="1">
      <c r="G142" s="377"/>
    </row>
    <row r="143" ht="16.5" customHeight="1">
      <c r="G143" s="377"/>
    </row>
    <row r="144" ht="16.5" customHeight="1">
      <c r="G144" s="377"/>
    </row>
    <row r="145" ht="16.5" customHeight="1">
      <c r="G145" s="377"/>
    </row>
    <row r="146" ht="16.5" customHeight="1">
      <c r="G146" s="377"/>
    </row>
    <row r="147" ht="16.5" customHeight="1">
      <c r="G147" s="377"/>
    </row>
    <row r="148" ht="16.5" customHeight="1">
      <c r="G148" s="377"/>
    </row>
    <row r="149" ht="16.5" customHeight="1">
      <c r="G149" s="377"/>
    </row>
    <row r="150" ht="16.5" customHeight="1">
      <c r="G150" s="377"/>
    </row>
    <row r="151" ht="16.5" customHeight="1">
      <c r="G151" s="377"/>
    </row>
    <row r="152" ht="16.5" customHeight="1">
      <c r="G152" s="377"/>
    </row>
    <row r="153" ht="16.5" customHeight="1">
      <c r="G153" s="377"/>
    </row>
    <row r="154" ht="16.5" customHeight="1">
      <c r="G154" s="377"/>
    </row>
    <row r="155" ht="16.5" customHeight="1">
      <c r="G155" s="377"/>
    </row>
    <row r="156" ht="16.5" customHeight="1">
      <c r="G156" s="377"/>
    </row>
    <row r="157" ht="16.5" customHeight="1">
      <c r="G157" s="377"/>
    </row>
    <row r="158" ht="16.5" customHeight="1">
      <c r="G158" s="377"/>
    </row>
    <row r="159" ht="16.5" customHeight="1">
      <c r="G159" s="377"/>
    </row>
    <row r="160" ht="16.5" customHeight="1">
      <c r="G160" s="377"/>
    </row>
    <row r="161" ht="16.5" customHeight="1">
      <c r="G161" s="377"/>
    </row>
    <row r="162" ht="16.5" customHeight="1">
      <c r="G162" s="377"/>
    </row>
    <row r="163" ht="16.5" customHeight="1">
      <c r="G163" s="377"/>
    </row>
    <row r="164" ht="16.5" customHeight="1">
      <c r="G164" s="377"/>
    </row>
    <row r="165" ht="16.5" customHeight="1">
      <c r="G165" s="377"/>
    </row>
    <row r="166" ht="16.5" customHeight="1">
      <c r="G166" s="377"/>
    </row>
    <row r="167" ht="16.5" customHeight="1">
      <c r="G167" s="377"/>
    </row>
    <row r="168" ht="16.5" customHeight="1">
      <c r="G168" s="377"/>
    </row>
    <row r="169" ht="16.5" customHeight="1">
      <c r="G169" s="377"/>
    </row>
    <row r="170" ht="13.5">
      <c r="G170" s="377"/>
    </row>
    <row r="171" ht="13.5">
      <c r="G171" s="377"/>
    </row>
    <row r="172" ht="13.5">
      <c r="G172" s="377"/>
    </row>
    <row r="173" ht="13.5">
      <c r="G173" s="377"/>
    </row>
    <row r="174" ht="13.5">
      <c r="G174" s="377"/>
    </row>
    <row r="175" ht="13.5">
      <c r="G175" s="377"/>
    </row>
    <row r="176" ht="13.5">
      <c r="G176" s="377"/>
    </row>
    <row r="177" ht="13.5">
      <c r="G177" s="377"/>
    </row>
    <row r="178" ht="13.5">
      <c r="G178" s="377"/>
    </row>
    <row r="179" ht="13.5">
      <c r="G179" s="377"/>
    </row>
    <row r="180" ht="13.5">
      <c r="G180" s="377"/>
    </row>
    <row r="181" ht="13.5">
      <c r="G181" s="377"/>
    </row>
    <row r="182" ht="13.5">
      <c r="G182" s="377"/>
    </row>
    <row r="183" ht="13.5">
      <c r="G183" s="377"/>
    </row>
    <row r="184" ht="13.5">
      <c r="G184" s="377"/>
    </row>
    <row r="185" ht="13.5">
      <c r="G185" s="377"/>
    </row>
    <row r="186" ht="13.5">
      <c r="G186" s="377"/>
    </row>
    <row r="187" ht="13.5">
      <c r="G187" s="377"/>
    </row>
    <row r="188" ht="13.5">
      <c r="G188" s="377"/>
    </row>
    <row r="189" ht="13.5">
      <c r="G189" s="377"/>
    </row>
    <row r="190" ht="13.5">
      <c r="G190" s="377"/>
    </row>
    <row r="191" ht="13.5">
      <c r="G191" s="377"/>
    </row>
    <row r="192" ht="13.5">
      <c r="G192" s="377"/>
    </row>
    <row r="193" ht="13.5">
      <c r="G193" s="377"/>
    </row>
    <row r="194" ht="13.5">
      <c r="G194" s="377"/>
    </row>
    <row r="195" ht="13.5">
      <c r="G195" s="377"/>
    </row>
    <row r="196" ht="13.5">
      <c r="G196" s="377"/>
    </row>
    <row r="197" ht="13.5">
      <c r="G197" s="377"/>
    </row>
    <row r="198" ht="13.5">
      <c r="G198" s="377"/>
    </row>
    <row r="199" ht="13.5">
      <c r="G199" s="377"/>
    </row>
    <row r="200" ht="13.5">
      <c r="G200" s="377"/>
    </row>
    <row r="201" ht="13.5">
      <c r="G201" s="377"/>
    </row>
    <row r="202" ht="13.5">
      <c r="G202" s="377"/>
    </row>
    <row r="203" ht="13.5">
      <c r="G203" s="377"/>
    </row>
    <row r="204" ht="13.5">
      <c r="G204" s="377"/>
    </row>
    <row r="205" ht="13.5">
      <c r="G205" s="377"/>
    </row>
    <row r="206" ht="13.5">
      <c r="G206" s="377"/>
    </row>
    <row r="207" ht="13.5">
      <c r="G207" s="377"/>
    </row>
    <row r="208" ht="13.5">
      <c r="G208" s="377"/>
    </row>
    <row r="209" ht="13.5">
      <c r="G209" s="377"/>
    </row>
    <row r="210" ht="13.5">
      <c r="G210" s="377"/>
    </row>
    <row r="211" ht="13.5">
      <c r="G211" s="377"/>
    </row>
    <row r="212" ht="13.5">
      <c r="G212" s="377"/>
    </row>
    <row r="213" ht="13.5">
      <c r="G213" s="377"/>
    </row>
    <row r="214" ht="13.5">
      <c r="G214" s="377"/>
    </row>
    <row r="215" ht="13.5">
      <c r="G215" s="377"/>
    </row>
    <row r="216" ht="13.5">
      <c r="G216" s="377"/>
    </row>
    <row r="217" ht="13.5">
      <c r="G217" s="377"/>
    </row>
    <row r="218" ht="13.5">
      <c r="G218" s="377"/>
    </row>
    <row r="219" ht="13.5">
      <c r="G219" s="377"/>
    </row>
    <row r="220" ht="13.5">
      <c r="G220" s="377"/>
    </row>
    <row r="221" ht="13.5">
      <c r="G221" s="377"/>
    </row>
    <row r="222" ht="13.5">
      <c r="G222" s="377"/>
    </row>
    <row r="223" ht="13.5">
      <c r="G223" s="377"/>
    </row>
    <row r="224" ht="13.5">
      <c r="G224" s="377"/>
    </row>
    <row r="225" ht="13.5">
      <c r="G225" s="377"/>
    </row>
    <row r="226" ht="13.5">
      <c r="G226" s="377"/>
    </row>
    <row r="227" ht="13.5">
      <c r="G227" s="377"/>
    </row>
    <row r="228" ht="13.5">
      <c r="G228" s="377"/>
    </row>
    <row r="229" ht="13.5">
      <c r="G229" s="377"/>
    </row>
    <row r="230" ht="13.5">
      <c r="G230" s="377"/>
    </row>
    <row r="231" ht="13.5">
      <c r="G231" s="377"/>
    </row>
    <row r="232" ht="13.5">
      <c r="G232" s="377"/>
    </row>
    <row r="233" ht="13.5">
      <c r="G233" s="377"/>
    </row>
    <row r="234" ht="13.5">
      <c r="G234" s="377"/>
    </row>
    <row r="235" ht="13.5">
      <c r="G235" s="377"/>
    </row>
    <row r="236" ht="13.5">
      <c r="G236" s="377"/>
    </row>
    <row r="237" ht="13.5">
      <c r="G237" s="377"/>
    </row>
    <row r="238" ht="13.5">
      <c r="G238" s="377"/>
    </row>
    <row r="239" ht="13.5">
      <c r="G239" s="377"/>
    </row>
    <row r="240" ht="13.5">
      <c r="G240" s="377"/>
    </row>
    <row r="241" ht="13.5">
      <c r="G241" s="377"/>
    </row>
    <row r="242" ht="13.5">
      <c r="G242" s="377"/>
    </row>
    <row r="243" ht="13.5">
      <c r="G243" s="377"/>
    </row>
    <row r="244" ht="13.5">
      <c r="G244" s="377"/>
    </row>
    <row r="245" ht="13.5">
      <c r="G245" s="377"/>
    </row>
    <row r="246" ht="13.5">
      <c r="G246" s="377"/>
    </row>
    <row r="247" ht="13.5">
      <c r="G247" s="377"/>
    </row>
    <row r="248" ht="13.5">
      <c r="G248" s="377"/>
    </row>
    <row r="249" ht="13.5">
      <c r="G249" s="377"/>
    </row>
    <row r="250" ht="13.5">
      <c r="G250" s="377"/>
    </row>
    <row r="251" ht="13.5">
      <c r="G251" s="377"/>
    </row>
    <row r="252" ht="13.5">
      <c r="G252" s="377"/>
    </row>
    <row r="253" ht="13.5">
      <c r="G253" s="377"/>
    </row>
    <row r="254" ht="13.5">
      <c r="G254" s="377"/>
    </row>
    <row r="255" ht="13.5">
      <c r="G255" s="377"/>
    </row>
    <row r="256" ht="13.5">
      <c r="G256" s="377"/>
    </row>
    <row r="257" ht="13.5">
      <c r="G257" s="377"/>
    </row>
    <row r="258" ht="13.5">
      <c r="G258" s="377"/>
    </row>
    <row r="259" ht="13.5">
      <c r="G259" s="377"/>
    </row>
    <row r="260" ht="13.5">
      <c r="G260" s="377"/>
    </row>
    <row r="261" ht="13.5">
      <c r="G261" s="377"/>
    </row>
    <row r="262" ht="13.5">
      <c r="G262" s="377"/>
    </row>
    <row r="263" ht="13.5">
      <c r="G263" s="377"/>
    </row>
    <row r="264" ht="13.5">
      <c r="G264" s="377"/>
    </row>
    <row r="265" ht="13.5">
      <c r="G265" s="377"/>
    </row>
    <row r="266" ht="13.5">
      <c r="G266" s="377"/>
    </row>
    <row r="267" ht="13.5">
      <c r="G267" s="377"/>
    </row>
    <row r="268" ht="13.5">
      <c r="G268" s="377"/>
    </row>
    <row r="269" ht="13.5">
      <c r="G269" s="377"/>
    </row>
    <row r="270" ht="13.5">
      <c r="G270" s="377"/>
    </row>
    <row r="271" ht="13.5">
      <c r="G271" s="377"/>
    </row>
    <row r="272" ht="13.5">
      <c r="G272" s="377"/>
    </row>
    <row r="273" ht="13.5">
      <c r="G273" s="377"/>
    </row>
    <row r="274" ht="13.5">
      <c r="G274" s="377"/>
    </row>
  </sheetData>
  <sheetProtection/>
  <mergeCells count="52">
    <mergeCell ref="A54:B54"/>
    <mergeCell ref="A77:B77"/>
    <mergeCell ref="A78:AE78"/>
    <mergeCell ref="A88:B88"/>
    <mergeCell ref="A89:AE89"/>
    <mergeCell ref="A99:AE99"/>
    <mergeCell ref="A55:AE55"/>
    <mergeCell ref="A61:B61"/>
    <mergeCell ref="A62:AE62"/>
    <mergeCell ref="A70:B70"/>
    <mergeCell ref="A24:AE24"/>
    <mergeCell ref="A28:B28"/>
    <mergeCell ref="A29:AE29"/>
    <mergeCell ref="A47:B47"/>
    <mergeCell ref="A48:AE48"/>
    <mergeCell ref="A49:AE49"/>
    <mergeCell ref="AA3:AE4"/>
    <mergeCell ref="Y4:Z4"/>
    <mergeCell ref="A7:AE7"/>
    <mergeCell ref="A23:B23"/>
    <mergeCell ref="A18:B18"/>
    <mergeCell ref="A19:AE19"/>
    <mergeCell ref="A1:I1"/>
    <mergeCell ref="A2:B2"/>
    <mergeCell ref="G3:N4"/>
    <mergeCell ref="O3:R3"/>
    <mergeCell ref="S3:V3"/>
    <mergeCell ref="W3:Z3"/>
    <mergeCell ref="A71:AE71"/>
    <mergeCell ref="A72:AE72"/>
    <mergeCell ref="A107:B107"/>
    <mergeCell ref="A103:B103"/>
    <mergeCell ref="A104:AE104"/>
    <mergeCell ref="A106:B106"/>
    <mergeCell ref="O108:P108"/>
    <mergeCell ref="Q108:R108"/>
    <mergeCell ref="S108:T108"/>
    <mergeCell ref="U108:V108"/>
    <mergeCell ref="W108:X108"/>
    <mergeCell ref="Y108:Z108"/>
    <mergeCell ref="J109:N109"/>
    <mergeCell ref="A111:AE112"/>
    <mergeCell ref="A113:T114"/>
    <mergeCell ref="U113:AE114"/>
    <mergeCell ref="A115:Z115"/>
    <mergeCell ref="AA115:AE115"/>
    <mergeCell ref="A116:Z116"/>
    <mergeCell ref="AA116:AE116"/>
    <mergeCell ref="A117:Z118"/>
    <mergeCell ref="AA117:AE118"/>
    <mergeCell ref="A119:Z120"/>
    <mergeCell ref="AA119:AE120"/>
  </mergeCells>
  <printOptions/>
  <pageMargins left="0.7" right="0.7" top="0.75" bottom="0.75" header="0.3" footer="0.3"/>
  <pageSetup horizontalDpi="600" verticalDpi="600" orientation="landscape" paperSize="9" scale="62" r:id="rId3"/>
  <rowBreaks count="1" manualBreakCount="1">
    <brk id="88" max="3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Pracownik UwB</cp:lastModifiedBy>
  <cp:lastPrinted>2022-03-01T18:32:47Z</cp:lastPrinted>
  <dcterms:created xsi:type="dcterms:W3CDTF">1998-05-26T18:21:06Z</dcterms:created>
  <dcterms:modified xsi:type="dcterms:W3CDTF">2022-03-01T18:32:52Z</dcterms:modified>
  <cp:category/>
  <cp:version/>
  <cp:contentType/>
  <cp:contentStatus/>
</cp:coreProperties>
</file>