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Kierownik\Senat\Załączniki edytowalne\2022-02-23\"/>
    </mc:Choice>
  </mc:AlternateContent>
  <bookViews>
    <workbookView xWindow="32760" yWindow="32760" windowWidth="28800" windowHeight="12225" tabRatio="159"/>
  </bookViews>
  <sheets>
    <sheet name="plan_wzór" sheetId="1" r:id="rId1"/>
  </sheets>
  <definedNames>
    <definedName name="_xlnm.Print_Area" localSheetId="0">plan_wzór!$A$1:$AA$128</definedName>
    <definedName name="_xlnm.Print_Titles" localSheetId="0">plan_wzór!$3:$6</definedName>
    <definedName name="Z_17430B55_A15F_48E2_81CE_65FD1E793073_.wvu.PrintArea" localSheetId="0" hidden="1">plan_wzór!$A$1:$AA$128</definedName>
    <definedName name="Z_17430B55_A15F_48E2_81CE_65FD1E793073_.wvu.PrintTitles" localSheetId="0" hidden="1">plan_wzór!$3:$6</definedName>
    <definedName name="Z_17430B55_A15F_48E2_81CE_65FD1E793073_.wvu.Rows" localSheetId="0" hidden="1">plan_wzór!$27:$40,plan_wzór!$45:$46,plan_wzór!$48:$54,plan_wzór!$66:$72,plan_wzór!$83:$97,plan_wzór!$103:$103,plan_wzór!$105:$106</definedName>
    <definedName name="Z_EB38A897_5E9E_4E76_B4CD_DCFDD8C0967E_.wvu.Cols" localSheetId="0" hidden="1">plan_wzór!$AB:$AC</definedName>
    <definedName name="Z_EB38A897_5E9E_4E76_B4CD_DCFDD8C0967E_.wvu.PrintArea" localSheetId="0" hidden="1">plan_wzór!$A$1:$AA$128</definedName>
    <definedName name="Z_EB38A897_5E9E_4E76_B4CD_DCFDD8C0967E_.wvu.PrintTitles" localSheetId="0" hidden="1">plan_wzór!$3:$6</definedName>
    <definedName name="Z_EB38A897_5E9E_4E76_B4CD_DCFDD8C0967E_.wvu.Rows" localSheetId="0" hidden="1">plan_wzór!$27:$40,plan_wzór!$45:$46,plan_wzór!$48:$54,plan_wzór!$66:$72,plan_wzór!$83:$97,plan_wzór!$103:$103,plan_wzór!$105:$106</definedName>
  </definedNames>
  <calcPr calcId="162913"/>
  <customWorkbookViews>
    <customWorkbookView name="Aneta Aleksandrowicz - Widok osobisty" guid="{EB38A897-5E9E-4E76-B4CD-DCFDD8C0967E}" mergeInterval="0" personalView="1" maximized="1" xWindow="-8" yWindow="-8" windowWidth="1936" windowHeight="1066" tabRatio="159" activeSheetId="1"/>
    <customWorkbookView name="User - Widok osobisty" guid="{17430B55-A15F-48E2-81CE-65FD1E793073}" mergeInterval="0" personalView="1" maximized="1" xWindow="-8" yWindow="-8" windowWidth="1936" windowHeight="1056" tabRatio="1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44" i="1" l="1"/>
  <c r="G43" i="1"/>
  <c r="G42" i="1"/>
  <c r="G102" i="1"/>
  <c r="G101" i="1"/>
  <c r="G100" i="1"/>
  <c r="G99" i="1"/>
  <c r="G81" i="1"/>
  <c r="G80" i="1"/>
  <c r="G79" i="1"/>
  <c r="G78" i="1"/>
  <c r="G77" i="1"/>
  <c r="G76" i="1"/>
  <c r="G75" i="1"/>
  <c r="G64" i="1"/>
  <c r="G63" i="1"/>
  <c r="G62" i="1"/>
  <c r="G61" i="1"/>
  <c r="G60" i="1"/>
  <c r="G58" i="1"/>
  <c r="G57" i="1"/>
  <c r="G25" i="1"/>
  <c r="G24" i="1"/>
  <c r="G23" i="1"/>
  <c r="G22" i="1"/>
  <c r="G21" i="1"/>
  <c r="G20" i="1"/>
  <c r="G19" i="1"/>
  <c r="G18" i="1"/>
  <c r="G17" i="1"/>
  <c r="G16" i="1"/>
  <c r="G15" i="1"/>
  <c r="G12" i="1"/>
  <c r="G11" i="1"/>
  <c r="G10" i="1"/>
  <c r="G8" i="1"/>
  <c r="G9" i="1"/>
  <c r="F108" i="1" l="1"/>
  <c r="E108" i="1"/>
  <c r="AA89" i="1" l="1"/>
  <c r="Z89" i="1"/>
  <c r="Y89" i="1"/>
  <c r="X89" i="1"/>
  <c r="W89" i="1"/>
  <c r="F107" i="1"/>
  <c r="E107" i="1"/>
  <c r="U112" i="1" l="1"/>
  <c r="S112" i="1"/>
  <c r="Q112" i="1"/>
  <c r="O112" i="1"/>
  <c r="V112" i="1"/>
  <c r="T112" i="1"/>
  <c r="R112" i="1"/>
  <c r="P112" i="1"/>
  <c r="U111" i="1"/>
  <c r="U113" i="1" s="1"/>
  <c r="Q111" i="1"/>
  <c r="O111" i="1"/>
  <c r="S111" i="1"/>
  <c r="V111" i="1"/>
  <c r="R111" i="1"/>
  <c r="T111" i="1"/>
  <c r="P111" i="1"/>
  <c r="W104" i="1"/>
  <c r="X104" i="1"/>
  <c r="Y104" i="1"/>
  <c r="Z104" i="1"/>
  <c r="AA104" i="1"/>
  <c r="W97" i="1"/>
  <c r="X97" i="1"/>
  <c r="Y97" i="1"/>
  <c r="Z97" i="1"/>
  <c r="AA97" i="1"/>
  <c r="W82" i="1"/>
  <c r="X82" i="1"/>
  <c r="Y82" i="1"/>
  <c r="Z82" i="1"/>
  <c r="AA82" i="1"/>
  <c r="W72" i="1"/>
  <c r="X72" i="1"/>
  <c r="Y72" i="1"/>
  <c r="Z72" i="1"/>
  <c r="AA72" i="1"/>
  <c r="W65" i="1"/>
  <c r="X65" i="1"/>
  <c r="Y65" i="1"/>
  <c r="Z65" i="1"/>
  <c r="AA65" i="1"/>
  <c r="W54" i="1"/>
  <c r="X54" i="1"/>
  <c r="Y54" i="1"/>
  <c r="Z54" i="1"/>
  <c r="AA54" i="1"/>
  <c r="W47" i="1"/>
  <c r="X47" i="1"/>
  <c r="Y47" i="1"/>
  <c r="Z47" i="1"/>
  <c r="AA47" i="1"/>
  <c r="W33" i="1"/>
  <c r="X33" i="1"/>
  <c r="Y33" i="1"/>
  <c r="Z33" i="1"/>
  <c r="AA33" i="1"/>
  <c r="W40" i="1"/>
  <c r="X40" i="1"/>
  <c r="Y40" i="1"/>
  <c r="Z40" i="1"/>
  <c r="AA40" i="1"/>
  <c r="W26" i="1"/>
  <c r="X26" i="1"/>
  <c r="Y26" i="1"/>
  <c r="Z26" i="1"/>
  <c r="AA26" i="1"/>
  <c r="W13" i="1"/>
  <c r="X13" i="1"/>
  <c r="Y13" i="1"/>
  <c r="Z13" i="1"/>
  <c r="AA13" i="1"/>
  <c r="D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D104" i="1"/>
  <c r="G103" i="1"/>
  <c r="G104" i="1" s="1"/>
  <c r="G96" i="1"/>
  <c r="G95" i="1"/>
  <c r="G94" i="1"/>
  <c r="G93" i="1"/>
  <c r="G92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D89" i="1"/>
  <c r="G88" i="1"/>
  <c r="G87" i="1"/>
  <c r="G86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D82" i="1"/>
  <c r="G8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D72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D6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/>
  <c r="G71" i="1"/>
  <c r="G72" i="1" s="1"/>
  <c r="G65" i="1"/>
  <c r="G53" i="1"/>
  <c r="G52" i="1"/>
  <c r="Q47" i="1"/>
  <c r="H13" i="1"/>
  <c r="M13" i="1"/>
  <c r="D40" i="1"/>
  <c r="D47" i="1"/>
  <c r="D13" i="1"/>
  <c r="H47" i="1"/>
  <c r="L47" i="1"/>
  <c r="M47" i="1"/>
  <c r="N47" i="1"/>
  <c r="L40" i="1"/>
  <c r="M40" i="1"/>
  <c r="N40" i="1"/>
  <c r="L33" i="1"/>
  <c r="M33" i="1"/>
  <c r="N33" i="1"/>
  <c r="L26" i="1"/>
  <c r="M26" i="1"/>
  <c r="N26" i="1"/>
  <c r="G37" i="1"/>
  <c r="G33" i="1"/>
  <c r="I13" i="1"/>
  <c r="J13" i="1"/>
  <c r="K13" i="1"/>
  <c r="L13" i="1"/>
  <c r="N13" i="1"/>
  <c r="D26" i="1"/>
  <c r="D33" i="1"/>
  <c r="V40" i="1"/>
  <c r="U40" i="1"/>
  <c r="T40" i="1"/>
  <c r="S40" i="1"/>
  <c r="R40" i="1"/>
  <c r="Q40" i="1"/>
  <c r="P40" i="1"/>
  <c r="O40" i="1"/>
  <c r="K40" i="1"/>
  <c r="J40" i="1"/>
  <c r="I40" i="1"/>
  <c r="H40" i="1"/>
  <c r="G36" i="1"/>
  <c r="G38" i="1"/>
  <c r="G39" i="1"/>
  <c r="O13" i="1"/>
  <c r="O26" i="1"/>
  <c r="O33" i="1"/>
  <c r="O47" i="1"/>
  <c r="P13" i="1"/>
  <c r="P26" i="1"/>
  <c r="P33" i="1"/>
  <c r="P47" i="1"/>
  <c r="Q13" i="1"/>
  <c r="Q26" i="1"/>
  <c r="Q33" i="1"/>
  <c r="R13" i="1"/>
  <c r="R26" i="1"/>
  <c r="R33" i="1"/>
  <c r="R47" i="1"/>
  <c r="S13" i="1"/>
  <c r="S26" i="1"/>
  <c r="S33" i="1"/>
  <c r="S47" i="1"/>
  <c r="T13" i="1"/>
  <c r="T26" i="1"/>
  <c r="T33" i="1"/>
  <c r="T47" i="1"/>
  <c r="U13" i="1"/>
  <c r="U26" i="1"/>
  <c r="U33" i="1"/>
  <c r="U47" i="1"/>
  <c r="V13" i="1"/>
  <c r="V26" i="1"/>
  <c r="V33" i="1"/>
  <c r="V47" i="1"/>
  <c r="G45" i="1"/>
  <c r="G46" i="1"/>
  <c r="G13" i="1"/>
  <c r="H33" i="1"/>
  <c r="H26" i="1"/>
  <c r="I33" i="1"/>
  <c r="I26" i="1"/>
  <c r="I47" i="1"/>
  <c r="J33" i="1"/>
  <c r="J26" i="1"/>
  <c r="J47" i="1"/>
  <c r="K33" i="1"/>
  <c r="K26" i="1"/>
  <c r="K47" i="1"/>
  <c r="G26" i="1"/>
  <c r="G47" i="1" l="1"/>
  <c r="V107" i="1"/>
  <c r="R107" i="1"/>
  <c r="J107" i="1"/>
  <c r="T107" i="1"/>
  <c r="S107" i="1"/>
  <c r="K107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AA108" i="1"/>
  <c r="Z108" i="1"/>
  <c r="Y108" i="1"/>
  <c r="X108" i="1"/>
  <c r="W108" i="1"/>
  <c r="D107" i="1"/>
  <c r="D108" i="1"/>
  <c r="U107" i="1"/>
  <c r="G40" i="1"/>
  <c r="L107" i="1"/>
  <c r="Q107" i="1"/>
  <c r="W107" i="1"/>
  <c r="H107" i="1"/>
  <c r="AB109" i="1"/>
  <c r="Z107" i="1"/>
  <c r="I107" i="1"/>
  <c r="P107" i="1"/>
  <c r="O107" i="1"/>
  <c r="N107" i="1"/>
  <c r="Y107" i="1"/>
  <c r="M107" i="1"/>
  <c r="G89" i="1"/>
  <c r="X107" i="1"/>
  <c r="G97" i="1"/>
  <c r="G54" i="1"/>
  <c r="AA107" i="1"/>
  <c r="W122" i="1" s="1"/>
  <c r="S113" i="1"/>
  <c r="O113" i="1"/>
  <c r="Q113" i="1"/>
  <c r="Z121" i="1" l="1"/>
  <c r="W118" i="1"/>
  <c r="W119" i="1"/>
  <c r="W121" i="1"/>
  <c r="G107" i="1"/>
  <c r="G108" i="1"/>
  <c r="G113" i="1" l="1"/>
</calcChain>
</file>

<file path=xl/comments1.xml><?xml version="1.0" encoding="utf-8"?>
<comments xmlns="http://schemas.openxmlformats.org/spreadsheetml/2006/main">
  <authors>
    <author>Ewa</author>
    <author>User</author>
  </authors>
  <commentList>
    <comment ref="G5" authorId="0" guid="{EF69BEEC-5AA9-4B45-9A98-A73D84D473C4}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5" authorId="0" guid="{D2D3EE8B-269C-4899-8731-EFEEDB319AF4}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18" authorId="1" guid="{144A2D77-B4A9-4AEF-82F8-7A4022E2FAC2}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TiM i GKiM po 63,11</t>
        </r>
      </text>
    </comment>
  </commentList>
</comments>
</file>

<file path=xl/sharedStrings.xml><?xml version="1.0" encoding="utf-8"?>
<sst xmlns="http://schemas.openxmlformats.org/spreadsheetml/2006/main" count="203" uniqueCount="148">
  <si>
    <t>Liczba godzin zajęć</t>
  </si>
  <si>
    <t>I rok</t>
  </si>
  <si>
    <t>II rok</t>
  </si>
  <si>
    <t>Punkty ECTS uzyskiwane 
w ramach zajęć:</t>
  </si>
  <si>
    <t>1 sem.</t>
  </si>
  <si>
    <t>2 sem.</t>
  </si>
  <si>
    <t>3 sem.</t>
  </si>
  <si>
    <t>4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</si>
  <si>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</si>
  <si>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</si>
  <si>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</si>
  <si>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</si>
  <si>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</si>
  <si>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</si>
  <si>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</si>
  <si>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</si>
  <si>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</si>
  <si>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</si>
  <si>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</si>
  <si>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</si>
  <si>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</si>
  <si>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</si>
  <si>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</si>
  <si>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</si>
  <si>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</si>
  <si>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</si>
  <si>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</si>
  <si>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</si>
  <si>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</si>
  <si>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1: Przedmioty kształcenia ogólnego</t>
  </si>
  <si>
    <t>Ochrona własności intelektualnej</t>
  </si>
  <si>
    <t>1</t>
  </si>
  <si>
    <t>Język obcy</t>
  </si>
  <si>
    <t>Język angielski dla informatyków</t>
  </si>
  <si>
    <t>2</t>
  </si>
  <si>
    <r>
      <t>Przedmiot do wyboru z dziedziny nauk humanistycznych *</t>
    </r>
    <r>
      <rPr>
        <vertAlign val="superscript"/>
        <sz val="11"/>
        <rFont val="Times New Roman"/>
        <family val="1"/>
        <charset val="238"/>
      </rPr>
      <t>#</t>
    </r>
  </si>
  <si>
    <t>3</t>
  </si>
  <si>
    <r>
      <t xml:space="preserve">Przedmiot do wyboru z dziedziny nauk społecznych </t>
    </r>
    <r>
      <rPr>
        <vertAlign val="superscript"/>
        <sz val="11"/>
        <rFont val="Times New Roman"/>
        <family val="1"/>
        <charset val="238"/>
      </rPr>
      <t>#</t>
    </r>
    <r>
      <rPr>
        <sz val="11"/>
        <rFont val="Times New Roman"/>
        <family val="1"/>
        <charset val="238"/>
      </rPr>
      <t>*</t>
    </r>
  </si>
  <si>
    <t>4</t>
  </si>
  <si>
    <t>Grupa Zajęć_ 2: Przedmioty kierunkowe</t>
  </si>
  <si>
    <t>Modelowanie i analiza systemów informatycznych</t>
  </si>
  <si>
    <t>Zaawansowane bazy danych</t>
  </si>
  <si>
    <t>Optymalizacja globalna</t>
  </si>
  <si>
    <t>Metody algebraiczne w informatyce</t>
  </si>
  <si>
    <t>Podstawy modelowania i symulacji rozmytej</t>
  </si>
  <si>
    <t>Systemy regułowe i eksperckie</t>
  </si>
  <si>
    <t>Obliczenia masywnie równoległe</t>
  </si>
  <si>
    <t>Głębokie uczenie maszynowe</t>
  </si>
  <si>
    <t>Bezpieczeństwo danych i systemów informatycznych</t>
  </si>
  <si>
    <t>Zaawansowane algorytmy i struktury danych</t>
  </si>
  <si>
    <t>Zarządzanie projektami informatycznymi</t>
  </si>
  <si>
    <t>Grupa Zajęć_ 3 (nazwa grupy zajęć)</t>
  </si>
  <si>
    <t>Grupa Zajęć_ 4 (nazwa grupy zajęć)</t>
  </si>
  <si>
    <t>Grupa Zajęć_ 3: Przedmioty obieralne</t>
  </si>
  <si>
    <r>
      <t>Metody analityczne w informatyce</t>
    </r>
    <r>
      <rPr>
        <vertAlign val="superscript"/>
        <sz val="11"/>
        <rFont val="Times New Roman"/>
        <family val="1"/>
        <charset val="238"/>
      </rPr>
      <t>* 1)</t>
    </r>
  </si>
  <si>
    <r>
      <t>Zaawansowane programowanie obiektowe</t>
    </r>
    <r>
      <rPr>
        <vertAlign val="superscript"/>
        <sz val="11"/>
        <rFont val="Times New Roman"/>
        <family val="1"/>
        <charset val="238"/>
      </rPr>
      <t>* 1)</t>
    </r>
  </si>
  <si>
    <r>
      <t>Techniki i systemy multimedialne</t>
    </r>
    <r>
      <rPr>
        <vertAlign val="superscript"/>
        <sz val="11"/>
        <rFont val="Times New Roman"/>
        <family val="1"/>
        <charset val="238"/>
      </rPr>
      <t>* 1)</t>
    </r>
  </si>
  <si>
    <t>Grupa Zajęć_ 6 (nazwa grupy zajęć)</t>
  </si>
  <si>
    <t>Moduł specjalizacyjny_ 1 (Technologie internetowe i mobilne)</t>
  </si>
  <si>
    <t>Grupa Zajęć_ 4A: Przedmioty specjalizacyjne 1</t>
  </si>
  <si>
    <t>Projektowanie aplikacji internetowych</t>
  </si>
  <si>
    <t>420-IS2-1PAI</t>
  </si>
  <si>
    <t>Formaty serializacji danych</t>
  </si>
  <si>
    <t>Technologie wirtualne i kontenery</t>
  </si>
  <si>
    <t>Technologie mobilne</t>
  </si>
  <si>
    <t>Analiza danych internetowych</t>
  </si>
  <si>
    <t>Programowanie aplikacji mobilnych</t>
  </si>
  <si>
    <t>Programowanie w środowisku sieciowym</t>
  </si>
  <si>
    <t>Grupa Zajęć_ 8 (nazwa grupy zajęć)</t>
  </si>
  <si>
    <t>Moduł specjalizacyjny_ 2 (Grafika komputerowa i multimedia)</t>
  </si>
  <si>
    <t>Grupa Zajęć_ 4B: Przedmioty specjalizacyjne 2</t>
  </si>
  <si>
    <t>Modelowanie krzywych i powierzchni w grafice</t>
  </si>
  <si>
    <t>Przetwarzanie obrazów</t>
  </si>
  <si>
    <t>Geometria obliczeniowa</t>
  </si>
  <si>
    <t>Grafika 3D</t>
  </si>
  <si>
    <t>Projektowanie interfejsów graficznych</t>
  </si>
  <si>
    <t>Elementy programowania gier komputerowych</t>
  </si>
  <si>
    <t>Grafika wektorowa i rastrowa</t>
  </si>
  <si>
    <t>Grupa Zajęć_ 9 (nazwa grupy zajęć)</t>
  </si>
  <si>
    <t>Moduł specjalizacyjny_ 3 (nazwa)</t>
  </si>
  <si>
    <t>Grupa Zajęć_ 10 (nazwa grupy zajęć)</t>
  </si>
  <si>
    <t>Grupa Zajęć_ 5: Moduł dyplomowy</t>
  </si>
  <si>
    <r>
      <t>Master seminar 1</t>
    </r>
    <r>
      <rPr>
        <vertAlign val="superscript"/>
        <sz val="11"/>
        <rFont val="Times New Roman"/>
        <family val="1"/>
        <charset val="238"/>
      </rPr>
      <t>**</t>
    </r>
  </si>
  <si>
    <r>
      <t>Seminarium magisterskie 2</t>
    </r>
    <r>
      <rPr>
        <vertAlign val="superscript"/>
        <sz val="11"/>
        <rFont val="Times New Roman"/>
        <family val="1"/>
        <charset val="238"/>
      </rPr>
      <t>*</t>
    </r>
  </si>
  <si>
    <t>Pracownia magisterska 1</t>
  </si>
  <si>
    <t>Pracownia magisterska 2</t>
  </si>
  <si>
    <t>Grupa Zajęć_ 7 (Praktyki zawodowe)</t>
  </si>
  <si>
    <t>Praktyki zawodowe</t>
  </si>
  <si>
    <t>OGÓŁEM (Technologie internetowe i mobilne)</t>
  </si>
  <si>
    <t>TIM: 77-61,5-5-97; GKiM 77-61,5-5-90</t>
  </si>
  <si>
    <t>OGÓŁEM (Grafika komputerowa i multimedia)</t>
  </si>
  <si>
    <t>liczba egz./zal.</t>
  </si>
  <si>
    <t>Technologie internetowe i mobilne</t>
  </si>
  <si>
    <t>TIM 1-8-2-7-4-5-1-3 GKiM 1-8-4-4-3-6-1-3</t>
  </si>
  <si>
    <t>Grafika komputerowa i multimedia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</si>
  <si>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</si>
  <si>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</si>
  <si>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informatyka - 89%,   matematyka - 3%,     językoznawstwo - 3%, nauki prawne - 1%, nauki o kulturze i religii - 2%, ekonomia i finanse - 2%</t>
  </si>
  <si>
    <t>Procentowy udział liczby punktów ECTS w ramach zajęć do wyboru w liczbie punktów ECTS koniecznej do ukończenia studiów, w wymiarze nie mniejszym niż 30% liczby punktów ECTS koniecznej do ukończenia studiów.</t>
  </si>
  <si>
    <t>TiM i GKiM po 63,11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</si>
  <si>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</si>
  <si>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TiM i GKiM po 50,41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</si>
  <si>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</si>
  <si>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TiM 79,51; GKiM 73,77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</si>
  <si>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</si>
  <si>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# przedmioty realizowane w ramach przedmiotów 
oferowanych na wydziale</t>
  </si>
  <si>
    <t>* przedmiot może być realizowany w języku obcym</t>
  </si>
  <si>
    <t>** przedmiot realizowany w języku obcym</t>
  </si>
  <si>
    <t>1) Lista przedmiotów w programie studiów część 1</t>
  </si>
  <si>
    <t>Programowanie we frameworkach internetowych</t>
  </si>
  <si>
    <t>forma studiów: stacjonarne</t>
  </si>
  <si>
    <t>Harmonogram realizacji programu studiów: kierunek informatyka studia drugiego stopnia.</t>
  </si>
  <si>
    <t>Instytut Informatyki</t>
  </si>
  <si>
    <t>420-IS2-2PM2-22</t>
  </si>
  <si>
    <t>420-IS2-2PM1-22</t>
  </si>
  <si>
    <t>420-IS2-2SM2-22</t>
  </si>
  <si>
    <t>420-IS2-2SM1-CS-22</t>
  </si>
  <si>
    <t>420-IS2-2GWR-22</t>
  </si>
  <si>
    <t>420-IS2-2PGK-22</t>
  </si>
  <si>
    <t>420-IS2-2PIG-22</t>
  </si>
  <si>
    <t>420-IS2-2G3D-22</t>
  </si>
  <si>
    <t>420-IS2-1GO-22</t>
  </si>
  <si>
    <t>420-IS2-1PO-22</t>
  </si>
  <si>
    <t>420-IS2-1MKIP-22</t>
  </si>
  <si>
    <t>420-IS2-2PSS-22</t>
  </si>
  <si>
    <t>420-IS2-2PAM-22</t>
  </si>
  <si>
    <t>420-IS2-2PFI-22</t>
  </si>
  <si>
    <t>420-IS2-2ADI-22</t>
  </si>
  <si>
    <t>420-IS2-1TMO-22</t>
  </si>
  <si>
    <t>420-IS2-1TXP-22</t>
  </si>
  <si>
    <t>420-IS2-1TWK-22</t>
  </si>
  <si>
    <t>420-IS2-1TMUL-22 / 420-IS2-1AISM-22 / 420-IS2-1IMSU-22</t>
  </si>
  <si>
    <t>420-IS2-1ZPC-22 / 420-IS2-1ZPJ-22 / 420-IS2-1ZPO-22</t>
  </si>
  <si>
    <t>420-IS2-1MAI-22  / 420-IS2-1GAGK-22</t>
  </si>
  <si>
    <t>420-IS2-2ZPI-22</t>
  </si>
  <si>
    <t>420-IS2-1MASI-22</t>
  </si>
  <si>
    <t>420-IS2-1ZBD-22</t>
  </si>
  <si>
    <t>420-IS2-1OG-22</t>
  </si>
  <si>
    <t>420-IS2-1MAL-22</t>
  </si>
  <si>
    <t>420-IS2-1MSR-22</t>
  </si>
  <si>
    <t>420-IS2-1SE-22</t>
  </si>
  <si>
    <t>420-IS2-1MOR-22</t>
  </si>
  <si>
    <t>420-IS2-1GUM-22</t>
  </si>
  <si>
    <t>420-IS2-2BDSI-22</t>
  </si>
  <si>
    <t>420-IS2-2ZASD-22</t>
  </si>
  <si>
    <t>420-IS2-1JAI-22</t>
  </si>
  <si>
    <t>420-IS2-1OWI-22</t>
  </si>
  <si>
    <t>420-IS2-1JA1-22/ 420-IS2-1JN1-22/ 420-IS2-1JR1-22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</si>
</sst>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arial"/>
      <family val="2"/>
      <charset val="1"/>
    </font>
    <font>
      <vertAlign val="superscript"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textRotation="90" wrapText="1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56" xfId="0" applyFont="1" applyFill="1" applyBorder="1" applyAlignment="1" applyProtection="1">
      <alignment vertical="center"/>
      <protection locked="0"/>
    </xf>
    <xf numFmtId="0" fontId="16" fillId="0" borderId="67" xfId="0" applyFont="1" applyBorder="1" applyAlignment="1">
      <alignment horizontal="center" vertical="center"/>
    </xf>
    <xf numFmtId="49" fontId="16" fillId="0" borderId="68" xfId="0" applyNumberFormat="1" applyFont="1" applyBorder="1" applyAlignment="1">
      <alignment horizontal="center" vertical="center"/>
    </xf>
    <xf numFmtId="49" fontId="16" fillId="0" borderId="69" xfId="0" applyNumberFormat="1" applyFont="1" applyBorder="1" applyAlignment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16" fillId="0" borderId="70" xfId="0" applyFont="1" applyBorder="1" applyAlignment="1">
      <alignment horizontal="center" vertical="center"/>
    </xf>
    <xf numFmtId="49" fontId="16" fillId="0" borderId="70" xfId="0" applyNumberFormat="1" applyFont="1" applyBorder="1" applyAlignment="1">
      <alignment horizontal="center" vertical="center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21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left" vertical="center" shrinkToFit="1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15" fillId="0" borderId="6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vertical="center"/>
      <protection locked="0"/>
    </xf>
    <xf numFmtId="1" fontId="1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49" fontId="22" fillId="2" borderId="0" xfId="0" applyNumberFormat="1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 applyProtection="1">
      <alignment horizontal="right" vertical="center"/>
      <protection locked="0"/>
    </xf>
    <xf numFmtId="0" fontId="23" fillId="2" borderId="66" xfId="0" applyFont="1" applyFill="1" applyBorder="1" applyAlignment="1" applyProtection="1">
      <alignment horizontal="right" vertical="center"/>
      <protection locked="0"/>
    </xf>
    <xf numFmtId="49" fontId="22" fillId="2" borderId="16" xfId="0" quotePrefix="1" applyNumberFormat="1" applyFont="1" applyFill="1" applyBorder="1" applyAlignment="1" applyProtection="1">
      <alignment horizontal="center" vertical="center"/>
      <protection locked="0"/>
    </xf>
    <xf numFmtId="49" fontId="22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2" fillId="2" borderId="56" xfId="0" applyFont="1" applyFill="1" applyBorder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18" xfId="0" quotePrefix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22" fillId="0" borderId="57" xfId="0" applyFont="1" applyBorder="1" applyAlignment="1" applyProtection="1">
      <alignment horizontal="justify" vertical="center" wrapText="1"/>
      <protection locked="0"/>
    </xf>
    <xf numFmtId="0" fontId="22" fillId="0" borderId="55" xfId="0" applyFont="1" applyBorder="1" applyAlignment="1" applyProtection="1">
      <alignment horizontal="justify" vertical="center" wrapText="1"/>
      <protection locked="0"/>
    </xf>
    <xf numFmtId="0" fontId="22" fillId="0" borderId="58" xfId="0" applyFont="1" applyBorder="1" applyAlignment="1" applyProtection="1">
      <alignment horizontal="justify" vertical="center" wrapText="1"/>
      <protection locked="0"/>
    </xf>
    <xf numFmtId="0" fontId="22" fillId="0" borderId="59" xfId="0" applyFont="1" applyBorder="1" applyAlignment="1" applyProtection="1">
      <alignment horizontal="justify" vertical="center" wrapText="1"/>
      <protection locked="0"/>
    </xf>
    <xf numFmtId="0" fontId="22" fillId="0" borderId="7" xfId="0" applyFont="1" applyBorder="1" applyAlignment="1" applyProtection="1">
      <alignment horizontal="justify" vertical="center" wrapText="1"/>
      <protection locked="0"/>
    </xf>
    <xf numFmtId="0" fontId="22" fillId="0" borderId="60" xfId="0" applyFont="1" applyBorder="1" applyAlignment="1" applyProtection="1">
      <alignment horizontal="justify" vertical="center" wrapText="1"/>
      <protection locked="0"/>
    </xf>
    <xf numFmtId="0" fontId="22" fillId="0" borderId="6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/>
    </xf>
    <xf numFmtId="0" fontId="22" fillId="0" borderId="6" xfId="0" applyFont="1" applyBorder="1" applyAlignment="1" applyProtection="1">
      <alignment horizontal="center" vertical="center" wrapText="1"/>
      <protection locked="0"/>
    </xf>
    <xf numFmtId="10" fontId="22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justify" vertical="center" wrapText="1"/>
      <protection locked="0"/>
    </xf>
    <xf numFmtId="2" fontId="26" fillId="0" borderId="57" xfId="0" applyNumberFormat="1" applyFont="1" applyBorder="1" applyAlignment="1" applyProtection="1">
      <alignment horizontal="center" vertical="center"/>
      <protection locked="0"/>
    </xf>
    <xf numFmtId="2" fontId="26" fillId="0" borderId="55" xfId="0" applyNumberFormat="1" applyFont="1" applyBorder="1" applyAlignment="1" applyProtection="1">
      <alignment horizontal="center" vertical="center"/>
      <protection locked="0"/>
    </xf>
    <xf numFmtId="2" fontId="26" fillId="0" borderId="58" xfId="0" applyNumberFormat="1" applyFont="1" applyBorder="1" applyAlignment="1" applyProtection="1">
      <alignment horizontal="center" vertical="center"/>
      <protection locked="0"/>
    </xf>
    <xf numFmtId="2" fontId="26" fillId="0" borderId="57" xfId="0" applyNumberFormat="1" applyFont="1" applyBorder="1" applyAlignment="1" applyProtection="1">
      <alignment horizontal="center" vertical="center" wrapText="1"/>
      <protection locked="0"/>
    </xf>
    <xf numFmtId="2" fontId="26" fillId="0" borderId="58" xfId="0" applyNumberFormat="1" applyFont="1" applyBorder="1" applyAlignment="1" applyProtection="1">
      <alignment horizontal="center" vertical="center" wrapText="1"/>
      <protection locked="0"/>
    </xf>
    <xf numFmtId="10" fontId="22" fillId="0" borderId="59" xfId="0" applyNumberFormat="1" applyFont="1" applyBorder="1" applyAlignment="1" applyProtection="1">
      <alignment horizontal="center" vertical="center"/>
      <protection locked="0"/>
    </xf>
    <xf numFmtId="10" fontId="22" fillId="0" borderId="7" xfId="0" applyNumberFormat="1" applyFont="1" applyBorder="1" applyAlignment="1" applyProtection="1">
      <alignment horizontal="center" vertical="center"/>
      <protection locked="0"/>
    </xf>
    <xf numFmtId="10" fontId="22" fillId="0" borderId="60" xfId="0" applyNumberFormat="1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justify" vertical="center"/>
      <protection locked="0"/>
    </xf>
    <xf numFmtId="2" fontId="2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8.xml"/><Relationship Id="rId21" Type="http://schemas.openxmlformats.org/officeDocument/2006/relationships/revisionLog" Target="revisionLog3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20" Type="http://schemas.openxmlformats.org/officeDocument/2006/relationships/revisionLog" Target="revisionLog2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DF47BF-50FA-4B5E-9A71-8889CF9B0B77}" diskRevisions="1" revisionId="187" version="5">
  <header guid="{5C7769EF-F32B-448F-998F-767FD39F19E1}" dateTime="2022-02-14T14:03:32" maxSheetId="2" userName="User" r:id="rId16">
    <sheetIdMap count="1">
      <sheetId val="1"/>
    </sheetIdMap>
  </header>
  <header guid="{0BF1E4B3-86DC-4926-9B46-2388B984F341}" dateTime="2022-02-22T13:57:41" maxSheetId="2" userName="User" r:id="rId17">
    <sheetIdMap count="1">
      <sheetId val="1"/>
    </sheetIdMap>
  </header>
  <header guid="{3DCB7528-C1D2-4B0D-A6A0-A5C914AEF663}" dateTime="2022-02-22T13:58:24" maxSheetId="2" userName="User" r:id="rId18" minRId="161" maxRId="168">
    <sheetIdMap count="1">
      <sheetId val="1"/>
    </sheetIdMap>
  </header>
  <header guid="{E9AD4718-4C8E-47F6-B7AB-D9DA8B7D1E2C}" dateTime="2022-03-01T14:21:24" maxSheetId="2" userName="Aneta Aleksandrowicz" r:id="rId19">
    <sheetIdMap count="1">
      <sheetId val="1"/>
    </sheetIdMap>
  </header>
  <header guid="{D8CA2E23-9EFA-4616-81B2-7051001DA785}" dateTime="2022-03-01T14:22:51" maxSheetId="2" userName="Aneta Aleksandrowicz" r:id="rId20">
    <sheetIdMap count="1">
      <sheetId val="1"/>
    </sheetIdMap>
  </header>
  <header guid="{E5F090C4-F22B-4C12-A4A2-001A47B76A96}" dateTime="2022-03-01T14:23:29" maxSheetId="2" userName="Aneta Aleksandrowicz" r:id="rId21" minRId="176" maxRId="179">
    <sheetIdMap count="1">
      <sheetId val="1"/>
    </sheetIdMap>
  </header>
  <header guid="{44DF47BF-50FA-4B5E-9A71-8889CF9B0B77}" dateTime="2022-03-01T14:30:14" maxSheetId="2" userName="Aneta Aleksandrowicz" r:id="rId2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B38A897_5E9E_4E76_B4CD_DCFDD8C0967E_.wvu.PrintArea" hidden="1" oldHidden="1">
    <formula>plan_wzór!$A$1:$AA$128</formula>
  </rdn>
  <rdn rId="0" localSheetId="1" customView="1" name="Z_EB38A897_5E9E_4E76_B4CD_DCFDD8C0967E_.wvu.PrintTitles" hidden="1" oldHidden="1">
    <formula>plan_wzór!$3:$6</formula>
  </rdn>
  <rdn rId="0" localSheetId="1" customView="1" name="Z_EB38A897_5E9E_4E76_B4CD_DCFDD8C0967E_.wvu.Rows" hidden="1" oldHidden="1">
    <formula>plan_wzór!$27:$40,plan_wzór!$45:$46,plan_wzór!$48:$54,plan_wzór!$66:$72,plan_wzór!$83:$97,plan_wzór!$103:$103,plan_wzór!$105:$106</formula>
  </rdn>
  <rcv guid="{EB38A897-5E9E-4E76-B4CD-DCFDD8C0967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430B55-A15F-48E2-81CE-65FD1E793073}" action="delete"/>
  <rdn rId="0" localSheetId="1" customView="1" name="Z_17430B55_A15F_48E2_81CE_65FD1E793073_.wvu.PrintArea" hidden="1" oldHidden="1">
    <formula>plan_wzór!$A$1:$AA$128</formula>
    <oldFormula>plan_wzór!$A$1:$AA$128</oldFormula>
  </rdn>
  <rdn rId="0" localSheetId="1" customView="1" name="Z_17430B55_A15F_48E2_81CE_65FD1E793073_.wvu.PrintTitles" hidden="1" oldHidden="1">
    <formula>plan_wzór!$3:$6</formula>
    <oldFormula>plan_wzór!$3:$6</oldFormula>
  </rdn>
  <rdn rId="0" localSheetId="1" customView="1" name="Z_17430B55_A15F_48E2_81CE_65FD1E793073_.wvu.Rows" hidden="1" oldHidden="1">
    <formula>plan_wzór!$27:$40,plan_wzór!$45:$46,plan_wzór!$48:$54,plan_wzór!$66:$72,plan_wzór!$83:$97,plan_wzór!$103:$103,plan_wzór!$105:$106</formula>
    <oldFormula>plan_wzór!$27:$40,plan_wzór!$45:$46,plan_wzór!$48:$54,plan_wzór!$66:$72,plan_wzór!$83:$97,plan_wzór!$103:$103,plan_wzór!$105:$106</oldFormula>
  </rdn>
  <rcv guid="{17430B55-A15F-48E2-81CE-65FD1E79307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430B55-A15F-48E2-81CE-65FD1E793073}" action="delete"/>
  <rdn rId="0" localSheetId="1" customView="1" name="Z_17430B55_A15F_48E2_81CE_65FD1E793073_.wvu.PrintArea" hidden="1" oldHidden="1">
    <formula>plan_wzór!$A$1:$AA$128</formula>
    <oldFormula>plan_wzór!$A$1:$AA$128</oldFormula>
  </rdn>
  <rdn rId="0" localSheetId="1" customView="1" name="Z_17430B55_A15F_48E2_81CE_65FD1E793073_.wvu.PrintTitles" hidden="1" oldHidden="1">
    <formula>plan_wzór!$3:$6</formula>
    <oldFormula>plan_wzór!$3:$6</oldFormula>
  </rdn>
  <rdn rId="0" localSheetId="1" customView="1" name="Z_17430B55_A15F_48E2_81CE_65FD1E793073_.wvu.Rows" hidden="1" oldHidden="1">
    <formula>plan_wzór!$27:$40,plan_wzór!$45:$46,plan_wzór!$48:$54,plan_wzór!$66:$72,plan_wzór!$83:$97,plan_wzór!$103:$103,plan_wzór!$105:$106</formula>
    <oldFormula>plan_wzór!$27:$40,plan_wzór!$45:$46,plan_wzór!$48:$54,plan_wzór!$66:$72,plan_wzór!$83:$97,plan_wzór!$103:$103,plan_wzór!$105:$106</oldFormula>
  </rdn>
  <rcv guid="{17430B55-A15F-48E2-81CE-65FD1E79307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" sId="1">
    <nc r="Q44">
      <v>15</v>
    </nc>
  </rcc>
  <rcc rId="162" sId="1">
    <nc r="R44">
      <v>15</v>
    </nc>
  </rcc>
  <rcc rId="163" sId="1">
    <oc r="O44">
      <v>15</v>
    </oc>
    <nc r="O44"/>
  </rcc>
  <rcc rId="164" sId="1">
    <oc r="P44">
      <v>15</v>
    </oc>
    <nc r="P44"/>
  </rcc>
  <rcc rId="165" sId="1">
    <nc r="O58">
      <v>15</v>
    </nc>
  </rcc>
  <rcc rId="166" sId="1">
    <nc r="P58">
      <v>15</v>
    </nc>
  </rcc>
  <rcc rId="167" sId="1">
    <oc r="Q58">
      <v>15</v>
    </oc>
    <nc r="Q58"/>
  </rcc>
  <rcc rId="168" sId="1">
    <oc r="R58">
      <v>15</v>
    </oc>
    <nc r="R58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B38A897-5E9E-4E76-B4CD-DCFDD8C0967E}" action="delete"/>
  <rdn rId="0" localSheetId="1" customView="1" name="Z_EB38A897_5E9E_4E76_B4CD_DCFDD8C0967E_.wvu.PrintArea" hidden="1" oldHidden="1">
    <formula>plan_wzór!$A$1:$AA$128</formula>
    <oldFormula>plan_wzór!$A$1:$AA$128</oldFormula>
  </rdn>
  <rdn rId="0" localSheetId="1" customView="1" name="Z_EB38A897_5E9E_4E76_B4CD_DCFDD8C0967E_.wvu.PrintTitles" hidden="1" oldHidden="1">
    <formula>plan_wzór!$3:$6</formula>
    <oldFormula>plan_wzór!$3:$6</oldFormula>
  </rdn>
  <rdn rId="0" localSheetId="1" customView="1" name="Z_EB38A897_5E9E_4E76_B4CD_DCFDD8C0967E_.wvu.Rows" hidden="1" oldHidden="1">
    <formula>plan_wzór!$27:$40,plan_wzór!$45:$46,plan_wzór!$48:$54,plan_wzór!$66:$72,plan_wzór!$83:$97,plan_wzór!$103:$103,plan_wzór!$105:$106</formula>
    <oldFormula>plan_wzór!$27:$40,plan_wzór!$45:$46,plan_wzór!$48:$54,plan_wzór!$66:$72,plan_wzór!$83:$97,plan_wzór!$103:$103,plan_wzór!$105:$106</oldFormula>
  </rdn>
  <rdn rId="0" localSheetId="1" customView="1" name="Z_EB38A897_5E9E_4E76_B4CD_DCFDD8C0967E_.wvu.Cols" hidden="1" oldHidden="1">
    <formula>plan_wzór!$AB:$AC</formula>
  </rdn>
  <rcv guid="{EB38A897-5E9E-4E76-B4CD-DCFDD8C0967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" sId="1">
    <oc r="E110" t="inlineStr">
      <is>
        <t>suma kontrolna 1</t>
      </is>
    </oc>
    <nc r="E110"/>
  </rcc>
  <rcc rId="177" sId="1">
    <oc r="G110">
      <f>SUM(O107:V107)</f>
    </oc>
    <nc r="G110"/>
  </rcc>
  <rcc rId="178" sId="1">
    <oc r="E111" t="inlineStr">
      <is>
        <t>suma kontrolna 2</t>
      </is>
    </oc>
    <nc r="E111"/>
  </rcc>
  <rcc rId="179" sId="1">
    <oc r="G111">
      <f>SUM(H107:N107)</f>
    </oc>
    <nc r="G111"/>
  </rcc>
  <rcv guid="{EB38A897-5E9E-4E76-B4CD-DCFDD8C0967E}" action="delete"/>
  <rdn rId="0" localSheetId="1" customView="1" name="Z_EB38A897_5E9E_4E76_B4CD_DCFDD8C0967E_.wvu.PrintArea" hidden="1" oldHidden="1">
    <formula>plan_wzór!$A$1:$AA$128</formula>
    <oldFormula>plan_wzór!$A$1:$AA$128</oldFormula>
  </rdn>
  <rdn rId="0" localSheetId="1" customView="1" name="Z_EB38A897_5E9E_4E76_B4CD_DCFDD8C0967E_.wvu.PrintTitles" hidden="1" oldHidden="1">
    <formula>plan_wzór!$3:$6</formula>
    <oldFormula>plan_wzór!$3:$6</oldFormula>
  </rdn>
  <rdn rId="0" localSheetId="1" customView="1" name="Z_EB38A897_5E9E_4E76_B4CD_DCFDD8C0967E_.wvu.Rows" hidden="1" oldHidden="1">
    <formula>plan_wzór!$27:$40,plan_wzór!$45:$46,plan_wzór!$48:$54,plan_wzór!$66:$72,plan_wzór!$83:$97,plan_wzór!$103:$103,plan_wzór!$105:$106</formula>
    <oldFormula>plan_wzór!$27:$40,plan_wzór!$45:$46,plan_wzór!$48:$54,plan_wzór!$66:$72,plan_wzór!$83:$97,plan_wzór!$103:$103,plan_wzór!$105:$106</oldFormula>
  </rdn>
  <rdn rId="0" localSheetId="1" customView="1" name="Z_EB38A897_5E9E_4E76_B4CD_DCFDD8C0967E_.wvu.Cols" hidden="1" oldHidden="1">
    <formula>plan_wzór!$AB:$AC</formula>
    <oldFormula>plan_wzór!$AB:$AC</oldFormula>
  </rdn>
  <rcv guid="{EB38A897-5E9E-4E76-B4CD-DCFDD8C0967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1:AB123" start="0" length="2147483647">
    <dxf>
      <font>
        <name val="Arial"/>
        <scheme val="none"/>
      </font>
    </dxf>
  </rfmt>
  <rcv guid="{EB38A897-5E9E-4E76-B4CD-DCFDD8C0967E}" action="delete"/>
  <rdn rId="0" localSheetId="1" customView="1" name="Z_EB38A897_5E9E_4E76_B4CD_DCFDD8C0967E_.wvu.PrintArea" hidden="1" oldHidden="1">
    <formula>plan_wzór!$A$1:$AA$128</formula>
    <oldFormula>plan_wzór!$A$1:$AA$128</oldFormula>
  </rdn>
  <rdn rId="0" localSheetId="1" customView="1" name="Z_EB38A897_5E9E_4E76_B4CD_DCFDD8C0967E_.wvu.PrintTitles" hidden="1" oldHidden="1">
    <formula>plan_wzór!$3:$6</formula>
    <oldFormula>plan_wzór!$3:$6</oldFormula>
  </rdn>
  <rdn rId="0" localSheetId="1" customView="1" name="Z_EB38A897_5E9E_4E76_B4CD_DCFDD8C0967E_.wvu.Rows" hidden="1" oldHidden="1">
    <formula>plan_wzór!$27:$40,plan_wzór!$45:$46,plan_wzór!$48:$54,plan_wzór!$66:$72,plan_wzór!$83:$97,plan_wzór!$103:$103,plan_wzór!$105:$106</formula>
    <oldFormula>plan_wzór!$27:$40,plan_wzór!$45:$46,plan_wzór!$48:$54,plan_wzór!$66:$72,plan_wzór!$83:$97,plan_wzór!$103:$103,plan_wzór!$105:$106</oldFormula>
  </rdn>
  <rdn rId="0" localSheetId="1" customView="1" name="Z_EB38A897_5E9E_4E76_B4CD_DCFDD8C0967E_.wvu.Cols" hidden="1" oldHidden="1">
    <formula>plan_wzór!$AB:$AC</formula>
    <oldFormula>plan_wzór!$AB:$AC</oldFormula>
  </rdn>
  <rcv guid="{EB38A897-5E9E-4E76-B4CD-DCFDD8C0967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H276"/>
  <sheetViews>
    <sheetView showGridLines="0" showZeros="0" tabSelected="1" view="pageBreakPreview" topLeftCell="A82" zoomScale="110" zoomScaleNormal="100" zoomScaleSheetLayoutView="110" workbookViewId="0">
      <selection activeCell="A119" sqref="A119:V119"/>
    </sheetView>
  </sheetViews>
  <sheetFormatPr defaultRowHeight="15" x14ac:dyDescent="0.2"/>
  <cols>
    <col min="1" max="1" width="9.28515625" style="1" customWidth="1"/>
    <col min="2" max="2" width="37.28515625" style="2" customWidth="1"/>
    <col min="3" max="3" width="12.42578125" style="3" customWidth="1"/>
    <col min="4" max="4" width="4.42578125" style="2" bestFit="1" customWidth="1"/>
    <col min="5" max="6" width="3.7109375" style="2" customWidth="1"/>
    <col min="7" max="7" width="7.28515625" style="2" customWidth="1"/>
    <col min="8" max="8" width="4.42578125" style="2" bestFit="1" customWidth="1"/>
    <col min="9" max="10" width="3.7109375" style="2" customWidth="1"/>
    <col min="11" max="11" width="4.42578125" style="2" bestFit="1" customWidth="1"/>
    <col min="12" max="14" width="3.7109375" style="2" customWidth="1"/>
    <col min="15" max="20" width="4.42578125" style="2" bestFit="1" customWidth="1"/>
    <col min="21" max="21" width="3.7109375" style="2" customWidth="1"/>
    <col min="22" max="22" width="4.42578125" style="2" bestFit="1" customWidth="1"/>
    <col min="23" max="23" width="6" style="2" bestFit="1" customWidth="1"/>
    <col min="24" max="25" width="9.140625" style="2"/>
    <col min="26" max="26" width="13" style="2" customWidth="1"/>
    <col min="27" max="27" width="6" style="2" customWidth="1"/>
    <col min="28" max="29" width="9.140625" style="2" hidden="1" customWidth="1"/>
    <col min="30" max="16384" width="9.140625" style="2"/>
  </cols>
  <sheetData>
    <row r="1" spans="1:27" ht="15.75" x14ac:dyDescent="0.2">
      <c r="A1" s="157" t="s">
        <v>111</v>
      </c>
      <c r="B1" s="158"/>
      <c r="C1" s="158"/>
      <c r="D1" s="158"/>
      <c r="E1" s="158"/>
      <c r="F1" s="158"/>
      <c r="G1" s="158"/>
      <c r="H1" s="158"/>
      <c r="I1" s="158"/>
    </row>
    <row r="2" spans="1:27" ht="20.100000000000001" customHeight="1" thickBot="1" x14ac:dyDescent="0.25">
      <c r="A2" s="169" t="s">
        <v>110</v>
      </c>
      <c r="B2" s="170"/>
      <c r="C2" s="73"/>
      <c r="Q2" s="74"/>
      <c r="S2" s="74"/>
      <c r="U2" s="74"/>
      <c r="W2" s="74"/>
    </row>
    <row r="3" spans="1:27" ht="12.95" customHeight="1" thickTop="1" thickBot="1" x14ac:dyDescent="0.25">
      <c r="A3" s="73" t="s">
        <v>112</v>
      </c>
      <c r="F3" s="4"/>
      <c r="G3" s="159" t="s">
        <v>0</v>
      </c>
      <c r="H3" s="160"/>
      <c r="I3" s="160"/>
      <c r="J3" s="160"/>
      <c r="K3" s="160"/>
      <c r="L3" s="160"/>
      <c r="M3" s="160"/>
      <c r="N3" s="161"/>
      <c r="O3" s="165" t="s">
        <v>1</v>
      </c>
      <c r="P3" s="166"/>
      <c r="Q3" s="166"/>
      <c r="R3" s="166"/>
      <c r="S3" s="165" t="s">
        <v>2</v>
      </c>
      <c r="T3" s="166"/>
      <c r="U3" s="166"/>
      <c r="V3" s="166"/>
      <c r="W3" s="188" t="s">
        <v>3</v>
      </c>
      <c r="X3" s="189"/>
      <c r="Y3" s="189"/>
      <c r="Z3" s="189"/>
      <c r="AA3" s="190"/>
    </row>
    <row r="4" spans="1:27" ht="16.5" customHeight="1" thickTop="1" thickBot="1" x14ac:dyDescent="0.25">
      <c r="F4" s="4"/>
      <c r="G4" s="162"/>
      <c r="H4" s="163"/>
      <c r="I4" s="163"/>
      <c r="J4" s="163"/>
      <c r="K4" s="163"/>
      <c r="L4" s="163"/>
      <c r="M4" s="163"/>
      <c r="N4" s="164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191"/>
      <c r="X4" s="192"/>
      <c r="Y4" s="192"/>
      <c r="Z4" s="192"/>
      <c r="AA4" s="193"/>
    </row>
    <row r="5" spans="1:27" s="75" customFormat="1" ht="182.25" customHeight="1" thickTop="1" thickBot="1" x14ac:dyDescent="0.25">
      <c r="A5" s="6" t="s">
        <v>8</v>
      </c>
      <c r="B5" s="7" t="s">
        <v>9</v>
      </c>
      <c r="C5" s="8" t="s">
        <v>10</v>
      </c>
      <c r="D5" s="92" t="s">
        <v>11</v>
      </c>
      <c r="E5" s="92" t="s">
        <v>12</v>
      </c>
      <c r="F5" s="92" t="s">
        <v>13</v>
      </c>
      <c r="G5" s="93" t="s">
        <v>14</v>
      </c>
      <c r="H5" s="94" t="s">
        <v>15</v>
      </c>
      <c r="I5" s="95" t="s">
        <v>16</v>
      </c>
      <c r="J5" s="95" t="s">
        <v>17</v>
      </c>
      <c r="K5" s="95" t="s">
        <v>18</v>
      </c>
      <c r="L5" s="95" t="s">
        <v>19</v>
      </c>
      <c r="M5" s="96" t="s">
        <v>20</v>
      </c>
      <c r="N5" s="97" t="s">
        <v>21</v>
      </c>
      <c r="O5" s="94" t="s">
        <v>22</v>
      </c>
      <c r="P5" s="98" t="s">
        <v>23</v>
      </c>
      <c r="Q5" s="94" t="s">
        <v>22</v>
      </c>
      <c r="R5" s="98" t="s">
        <v>23</v>
      </c>
      <c r="S5" s="94" t="s">
        <v>22</v>
      </c>
      <c r="T5" s="98" t="s">
        <v>23</v>
      </c>
      <c r="U5" s="94" t="s">
        <v>22</v>
      </c>
      <c r="V5" s="98" t="s">
        <v>23</v>
      </c>
      <c r="W5" s="133" t="s">
        <v>24</v>
      </c>
      <c r="X5" s="133" t="s">
        <v>25</v>
      </c>
      <c r="Y5" s="133" t="s">
        <v>26</v>
      </c>
      <c r="Z5" s="133" t="s">
        <v>27</v>
      </c>
      <c r="AA5" s="133" t="s">
        <v>28</v>
      </c>
    </row>
    <row r="6" spans="1:27" s="71" customFormat="1" ht="16.5" thickTop="1" thickBot="1" x14ac:dyDescent="0.25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68">
        <v>15</v>
      </c>
      <c r="P6" s="69">
        <v>16</v>
      </c>
      <c r="Q6" s="68">
        <v>17</v>
      </c>
      <c r="R6" s="69">
        <v>18</v>
      </c>
      <c r="S6" s="68">
        <v>19</v>
      </c>
      <c r="T6" s="69">
        <v>20</v>
      </c>
      <c r="U6" s="68">
        <v>21</v>
      </c>
      <c r="V6" s="69">
        <v>22</v>
      </c>
      <c r="W6" s="69">
        <v>23</v>
      </c>
      <c r="X6" s="69">
        <v>24</v>
      </c>
      <c r="Y6" s="69">
        <v>25</v>
      </c>
      <c r="Z6" s="69">
        <v>26</v>
      </c>
      <c r="AA6" s="69">
        <v>27</v>
      </c>
    </row>
    <row r="7" spans="1:27" s="76" customFormat="1" ht="17.100000000000001" customHeight="1" thickTop="1" thickBot="1" x14ac:dyDescent="0.25">
      <c r="A7" s="185" t="s">
        <v>29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7"/>
    </row>
    <row r="8" spans="1:27" ht="17.100000000000001" customHeight="1" thickTop="1" x14ac:dyDescent="0.2">
      <c r="A8" s="9">
        <v>1</v>
      </c>
      <c r="B8" s="88" t="s">
        <v>30</v>
      </c>
      <c r="C8" s="55" t="s">
        <v>146</v>
      </c>
      <c r="D8" s="9">
        <v>1</v>
      </c>
      <c r="E8" s="56"/>
      <c r="F8" s="101" t="s">
        <v>31</v>
      </c>
      <c r="G8" s="57">
        <f>SUM(H8:N8)</f>
        <v>10</v>
      </c>
      <c r="H8" s="60">
        <v>10</v>
      </c>
      <c r="I8" s="89"/>
      <c r="J8" s="102"/>
      <c r="K8" s="89"/>
      <c r="L8" s="89"/>
      <c r="M8" s="89"/>
      <c r="N8" s="89"/>
      <c r="O8" s="60">
        <v>10</v>
      </c>
      <c r="P8" s="58"/>
      <c r="Q8" s="60"/>
      <c r="R8" s="58"/>
      <c r="S8" s="60"/>
      <c r="T8" s="58"/>
      <c r="U8" s="60"/>
      <c r="V8" s="58"/>
      <c r="W8" s="103"/>
      <c r="X8" s="103">
        <v>0.5</v>
      </c>
      <c r="Y8" s="103"/>
      <c r="Z8" s="103"/>
      <c r="AA8" s="103"/>
    </row>
    <row r="9" spans="1:27" ht="39.950000000000003" customHeight="1" x14ac:dyDescent="0.2">
      <c r="A9" s="10">
        <v>2</v>
      </c>
      <c r="B9" s="11" t="s">
        <v>32</v>
      </c>
      <c r="C9" s="152" t="s">
        <v>147</v>
      </c>
      <c r="D9" s="10">
        <v>2</v>
      </c>
      <c r="E9" s="13"/>
      <c r="F9" s="14" t="s">
        <v>31</v>
      </c>
      <c r="G9" s="15">
        <f>SUM(H9:N9)</f>
        <v>30</v>
      </c>
      <c r="H9" s="16"/>
      <c r="I9" s="17"/>
      <c r="J9" s="18"/>
      <c r="K9" s="17"/>
      <c r="L9" s="17">
        <v>30</v>
      </c>
      <c r="M9" s="17"/>
      <c r="N9" s="17"/>
      <c r="O9" s="16"/>
      <c r="P9" s="19">
        <v>30</v>
      </c>
      <c r="Q9" s="16"/>
      <c r="R9" s="19"/>
      <c r="S9" s="16"/>
      <c r="T9" s="19"/>
      <c r="U9" s="16"/>
      <c r="V9" s="19"/>
      <c r="W9" s="99">
        <v>2</v>
      </c>
      <c r="X9" s="99">
        <v>1.5</v>
      </c>
      <c r="Y9" s="99"/>
      <c r="Z9" s="99"/>
      <c r="AA9" s="99"/>
    </row>
    <row r="10" spans="1:27" ht="17.100000000000001" customHeight="1" x14ac:dyDescent="0.2">
      <c r="A10" s="10">
        <v>3</v>
      </c>
      <c r="B10" s="21" t="s">
        <v>33</v>
      </c>
      <c r="C10" s="22" t="s">
        <v>145</v>
      </c>
      <c r="D10" s="23">
        <v>2</v>
      </c>
      <c r="E10" s="24"/>
      <c r="F10" s="25" t="s">
        <v>34</v>
      </c>
      <c r="G10" s="15">
        <f t="shared" ref="G10:G12" si="0">SUM(H10:N10)</f>
        <v>30</v>
      </c>
      <c r="H10" s="26"/>
      <c r="I10" s="27"/>
      <c r="J10" s="17"/>
      <c r="K10" s="27"/>
      <c r="L10" s="27">
        <v>30</v>
      </c>
      <c r="M10" s="27"/>
      <c r="N10" s="27"/>
      <c r="O10" s="26"/>
      <c r="P10" s="28"/>
      <c r="Q10" s="26"/>
      <c r="R10" s="28">
        <v>30</v>
      </c>
      <c r="S10" s="26"/>
      <c r="T10" s="28"/>
      <c r="U10" s="26"/>
      <c r="V10" s="28"/>
      <c r="W10" s="99"/>
      <c r="X10" s="99">
        <v>1.5</v>
      </c>
      <c r="Y10" s="99"/>
      <c r="Z10" s="99"/>
      <c r="AA10" s="99"/>
    </row>
    <row r="11" spans="1:27" ht="17.100000000000001" customHeight="1" x14ac:dyDescent="0.2">
      <c r="A11" s="10">
        <v>4</v>
      </c>
      <c r="B11" s="21" t="s">
        <v>35</v>
      </c>
      <c r="C11" s="22"/>
      <c r="D11" s="23">
        <v>2</v>
      </c>
      <c r="E11" s="24"/>
      <c r="F11" s="25" t="s">
        <v>36</v>
      </c>
      <c r="G11" s="15">
        <f t="shared" si="0"/>
        <v>10</v>
      </c>
      <c r="H11" s="26">
        <v>10</v>
      </c>
      <c r="I11" s="27"/>
      <c r="J11" s="17"/>
      <c r="K11" s="27"/>
      <c r="L11" s="27"/>
      <c r="M11" s="27"/>
      <c r="N11" s="27"/>
      <c r="O11" s="26"/>
      <c r="P11" s="28"/>
      <c r="Q11" s="26"/>
      <c r="R11" s="28"/>
      <c r="S11" s="26">
        <v>10</v>
      </c>
      <c r="T11" s="28"/>
      <c r="U11" s="26"/>
      <c r="V11" s="28"/>
      <c r="W11" s="99">
        <v>2</v>
      </c>
      <c r="X11" s="99">
        <v>0.5</v>
      </c>
      <c r="Y11" s="99">
        <v>2</v>
      </c>
      <c r="Z11" s="99"/>
      <c r="AA11" s="99"/>
    </row>
    <row r="12" spans="1:27" ht="17.100000000000001" customHeight="1" thickBot="1" x14ac:dyDescent="0.25">
      <c r="A12" s="10">
        <v>5</v>
      </c>
      <c r="B12" s="21" t="s">
        <v>37</v>
      </c>
      <c r="C12" s="22"/>
      <c r="D12" s="23">
        <v>3</v>
      </c>
      <c r="E12" s="24"/>
      <c r="F12" s="25" t="s">
        <v>38</v>
      </c>
      <c r="G12" s="15">
        <f t="shared" si="0"/>
        <v>25</v>
      </c>
      <c r="H12" s="26">
        <v>10</v>
      </c>
      <c r="I12" s="27"/>
      <c r="J12" s="29"/>
      <c r="K12" s="27">
        <v>15</v>
      </c>
      <c r="L12" s="27"/>
      <c r="M12" s="27"/>
      <c r="N12" s="27"/>
      <c r="O12" s="26"/>
      <c r="P12" s="28"/>
      <c r="Q12" s="26"/>
      <c r="R12" s="28"/>
      <c r="S12" s="26"/>
      <c r="T12" s="28"/>
      <c r="U12" s="26">
        <v>10</v>
      </c>
      <c r="V12" s="28">
        <v>15</v>
      </c>
      <c r="W12" s="100">
        <v>3</v>
      </c>
      <c r="X12" s="100">
        <v>1.2</v>
      </c>
      <c r="Y12" s="100">
        <v>3</v>
      </c>
      <c r="Z12" s="100"/>
      <c r="AA12" s="100"/>
    </row>
    <row r="13" spans="1:27" s="76" customFormat="1" ht="17.100000000000001" customHeight="1" thickTop="1" thickBot="1" x14ac:dyDescent="0.25">
      <c r="A13" s="171" t="s">
        <v>14</v>
      </c>
      <c r="B13" s="172"/>
      <c r="C13" s="30"/>
      <c r="D13" s="31">
        <f>SUM(D8:D12)</f>
        <v>10</v>
      </c>
      <c r="E13" s="32"/>
      <c r="F13" s="32"/>
      <c r="G13" s="31">
        <f>SUM(G8:G12)</f>
        <v>105</v>
      </c>
      <c r="H13" s="33">
        <f>SUM(H8:H12)</f>
        <v>30</v>
      </c>
      <c r="I13" s="34">
        <f t="shared" ref="I13:N13" si="1">SUM(I8:I12)</f>
        <v>0</v>
      </c>
      <c r="J13" s="34">
        <f t="shared" si="1"/>
        <v>0</v>
      </c>
      <c r="K13" s="34">
        <f t="shared" si="1"/>
        <v>15</v>
      </c>
      <c r="L13" s="34">
        <f t="shared" si="1"/>
        <v>60</v>
      </c>
      <c r="M13" s="34">
        <f>SUM(M8:M12)</f>
        <v>0</v>
      </c>
      <c r="N13" s="35">
        <f t="shared" si="1"/>
        <v>0</v>
      </c>
      <c r="O13" s="33">
        <f t="shared" ref="O13:AA13" si="2">SUM(O8:O12)</f>
        <v>10</v>
      </c>
      <c r="P13" s="35">
        <f t="shared" si="2"/>
        <v>30</v>
      </c>
      <c r="Q13" s="33">
        <f t="shared" si="2"/>
        <v>0</v>
      </c>
      <c r="R13" s="35">
        <f t="shared" si="2"/>
        <v>30</v>
      </c>
      <c r="S13" s="33">
        <f t="shared" si="2"/>
        <v>10</v>
      </c>
      <c r="T13" s="36">
        <f t="shared" si="2"/>
        <v>0</v>
      </c>
      <c r="U13" s="33">
        <f t="shared" si="2"/>
        <v>10</v>
      </c>
      <c r="V13" s="35">
        <f t="shared" si="2"/>
        <v>15</v>
      </c>
      <c r="W13" s="35">
        <f t="shared" si="2"/>
        <v>7</v>
      </c>
      <c r="X13" s="35">
        <f t="shared" si="2"/>
        <v>5.2</v>
      </c>
      <c r="Y13" s="35">
        <f t="shared" si="2"/>
        <v>5</v>
      </c>
      <c r="Z13" s="35">
        <f t="shared" si="2"/>
        <v>0</v>
      </c>
      <c r="AA13" s="35">
        <f t="shared" si="2"/>
        <v>0</v>
      </c>
    </row>
    <row r="14" spans="1:27" ht="17.100000000000001" customHeight="1" thickTop="1" thickBot="1" x14ac:dyDescent="0.25">
      <c r="A14" s="185" t="s">
        <v>39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7"/>
    </row>
    <row r="15" spans="1:27" ht="17.100000000000001" customHeight="1" thickTop="1" x14ac:dyDescent="0.2">
      <c r="A15" s="9">
        <v>1</v>
      </c>
      <c r="B15" s="104" t="s">
        <v>40</v>
      </c>
      <c r="C15" s="55" t="s">
        <v>135</v>
      </c>
      <c r="D15" s="9">
        <v>3</v>
      </c>
      <c r="E15" s="56"/>
      <c r="F15" s="56" t="s">
        <v>31</v>
      </c>
      <c r="G15" s="57">
        <f t="shared" ref="G15:G25" si="3">SUM(H15:N15)</f>
        <v>30</v>
      </c>
      <c r="H15" s="60">
        <v>15</v>
      </c>
      <c r="I15" s="89"/>
      <c r="J15" s="89"/>
      <c r="K15" s="89">
        <v>15</v>
      </c>
      <c r="L15" s="89"/>
      <c r="M15" s="89"/>
      <c r="N15" s="89"/>
      <c r="O15" s="60">
        <v>15</v>
      </c>
      <c r="P15" s="58">
        <v>15</v>
      </c>
      <c r="Q15" s="60"/>
      <c r="R15" s="58"/>
      <c r="S15" s="60"/>
      <c r="T15" s="58"/>
      <c r="U15" s="60"/>
      <c r="V15" s="58"/>
      <c r="W15" s="77"/>
      <c r="X15" s="154">
        <v>1.7</v>
      </c>
      <c r="Y15" s="103"/>
      <c r="Z15" s="103"/>
      <c r="AA15" s="103"/>
    </row>
    <row r="16" spans="1:27" ht="17.100000000000001" customHeight="1" x14ac:dyDescent="0.2">
      <c r="A16" s="10">
        <v>2</v>
      </c>
      <c r="B16" s="44" t="s">
        <v>41</v>
      </c>
      <c r="C16" s="12" t="s">
        <v>136</v>
      </c>
      <c r="D16" s="10">
        <v>4</v>
      </c>
      <c r="E16" s="13" t="s">
        <v>31</v>
      </c>
      <c r="F16" s="13"/>
      <c r="G16" s="40">
        <f t="shared" si="3"/>
        <v>45</v>
      </c>
      <c r="H16" s="16">
        <v>15</v>
      </c>
      <c r="I16" s="17"/>
      <c r="J16" s="18"/>
      <c r="K16" s="17">
        <v>30</v>
      </c>
      <c r="L16" s="17"/>
      <c r="M16" s="17"/>
      <c r="N16" s="17"/>
      <c r="O16" s="16">
        <v>15</v>
      </c>
      <c r="P16" s="19">
        <v>30</v>
      </c>
      <c r="Q16" s="16"/>
      <c r="R16" s="19"/>
      <c r="S16" s="16"/>
      <c r="T16" s="19"/>
      <c r="U16" s="16"/>
      <c r="V16" s="19"/>
      <c r="W16" s="78"/>
      <c r="X16" s="155">
        <v>2.4</v>
      </c>
      <c r="Y16" s="99"/>
      <c r="Z16" s="99">
        <v>4</v>
      </c>
      <c r="AA16" s="99"/>
    </row>
    <row r="17" spans="1:34" ht="17.100000000000001" customHeight="1" x14ac:dyDescent="0.2">
      <c r="A17" s="10">
        <v>3</v>
      </c>
      <c r="B17" s="44" t="s">
        <v>42</v>
      </c>
      <c r="C17" s="12" t="s">
        <v>137</v>
      </c>
      <c r="D17" s="10">
        <v>4</v>
      </c>
      <c r="E17" s="13"/>
      <c r="F17" s="14" t="s">
        <v>31</v>
      </c>
      <c r="G17" s="40">
        <f t="shared" si="3"/>
        <v>45</v>
      </c>
      <c r="H17" s="16">
        <v>15</v>
      </c>
      <c r="I17" s="17"/>
      <c r="J17" s="18"/>
      <c r="K17" s="17">
        <v>30</v>
      </c>
      <c r="L17" s="17"/>
      <c r="M17" s="17"/>
      <c r="N17" s="17"/>
      <c r="O17" s="16">
        <v>15</v>
      </c>
      <c r="P17" s="19">
        <v>30</v>
      </c>
      <c r="Q17" s="16"/>
      <c r="R17" s="19"/>
      <c r="S17" s="16"/>
      <c r="T17" s="19"/>
      <c r="U17" s="16"/>
      <c r="V17" s="19"/>
      <c r="W17" s="78"/>
      <c r="X17" s="155">
        <v>2.4</v>
      </c>
      <c r="Y17" s="99"/>
      <c r="Z17" s="99">
        <v>4</v>
      </c>
      <c r="AA17" s="99"/>
    </row>
    <row r="18" spans="1:34" ht="17.100000000000001" customHeight="1" x14ac:dyDescent="0.2">
      <c r="A18" s="10">
        <v>4</v>
      </c>
      <c r="B18" s="44" t="s">
        <v>43</v>
      </c>
      <c r="C18" s="12" t="s">
        <v>138</v>
      </c>
      <c r="D18" s="10">
        <v>4</v>
      </c>
      <c r="E18" s="13"/>
      <c r="F18" s="14" t="s">
        <v>34</v>
      </c>
      <c r="G18" s="40">
        <f t="shared" si="3"/>
        <v>45</v>
      </c>
      <c r="H18" s="16">
        <v>15</v>
      </c>
      <c r="I18" s="17">
        <v>30</v>
      </c>
      <c r="J18" s="18"/>
      <c r="K18" s="17"/>
      <c r="L18" s="17"/>
      <c r="M18" s="17"/>
      <c r="N18" s="17"/>
      <c r="O18" s="16"/>
      <c r="P18" s="19"/>
      <c r="Q18" s="16">
        <v>15</v>
      </c>
      <c r="R18" s="19">
        <v>30</v>
      </c>
      <c r="S18" s="16"/>
      <c r="T18" s="19"/>
      <c r="U18" s="16"/>
      <c r="V18" s="19"/>
      <c r="W18" s="78"/>
      <c r="X18" s="155">
        <v>3</v>
      </c>
      <c r="Y18" s="99"/>
      <c r="Z18" s="99"/>
      <c r="AA18" s="99"/>
    </row>
    <row r="19" spans="1:34" ht="17.100000000000001" customHeight="1" x14ac:dyDescent="0.2">
      <c r="A19" s="10">
        <v>5</v>
      </c>
      <c r="B19" s="44" t="s">
        <v>44</v>
      </c>
      <c r="C19" s="12" t="s">
        <v>139</v>
      </c>
      <c r="D19" s="10">
        <v>4</v>
      </c>
      <c r="E19" s="13" t="s">
        <v>34</v>
      </c>
      <c r="F19" s="14"/>
      <c r="G19" s="40">
        <f t="shared" si="3"/>
        <v>45</v>
      </c>
      <c r="H19" s="16">
        <v>30</v>
      </c>
      <c r="I19" s="17"/>
      <c r="J19" s="18"/>
      <c r="K19" s="17">
        <v>15</v>
      </c>
      <c r="L19" s="17"/>
      <c r="M19" s="17"/>
      <c r="N19" s="17"/>
      <c r="O19" s="16"/>
      <c r="P19" s="19"/>
      <c r="Q19" s="16">
        <v>30</v>
      </c>
      <c r="R19" s="19">
        <v>15</v>
      </c>
      <c r="S19" s="16"/>
      <c r="T19" s="19"/>
      <c r="U19" s="16"/>
      <c r="V19" s="19"/>
      <c r="W19" s="78"/>
      <c r="X19" s="155">
        <v>2.4</v>
      </c>
      <c r="Y19" s="99"/>
      <c r="Z19" s="99">
        <v>4</v>
      </c>
      <c r="AA19" s="99"/>
    </row>
    <row r="20" spans="1:34" ht="17.100000000000001" customHeight="1" x14ac:dyDescent="0.2">
      <c r="A20" s="10">
        <v>6</v>
      </c>
      <c r="B20" s="44" t="s">
        <v>45</v>
      </c>
      <c r="C20" s="12" t="s">
        <v>140</v>
      </c>
      <c r="D20" s="10">
        <v>3</v>
      </c>
      <c r="E20" s="13"/>
      <c r="F20" s="14" t="s">
        <v>34</v>
      </c>
      <c r="G20" s="40">
        <f t="shared" si="3"/>
        <v>30</v>
      </c>
      <c r="H20" s="16">
        <v>15</v>
      </c>
      <c r="I20" s="17"/>
      <c r="J20" s="18"/>
      <c r="K20" s="17">
        <v>15</v>
      </c>
      <c r="L20" s="17"/>
      <c r="M20" s="17"/>
      <c r="N20" s="17"/>
      <c r="O20" s="16"/>
      <c r="P20" s="19"/>
      <c r="Q20" s="16">
        <v>15</v>
      </c>
      <c r="R20" s="19">
        <v>15</v>
      </c>
      <c r="S20" s="16"/>
      <c r="T20" s="19"/>
      <c r="U20" s="16"/>
      <c r="V20" s="19"/>
      <c r="W20" s="78"/>
      <c r="X20" s="155">
        <v>1.6</v>
      </c>
      <c r="Y20" s="99"/>
      <c r="Z20" s="99">
        <v>3</v>
      </c>
      <c r="AA20" s="99"/>
    </row>
    <row r="21" spans="1:34" ht="17.100000000000001" customHeight="1" x14ac:dyDescent="0.2">
      <c r="A21" s="10">
        <v>7</v>
      </c>
      <c r="B21" s="44" t="s">
        <v>46</v>
      </c>
      <c r="C21" s="12" t="s">
        <v>141</v>
      </c>
      <c r="D21" s="10">
        <v>4</v>
      </c>
      <c r="E21" s="13"/>
      <c r="F21" s="14" t="s">
        <v>34</v>
      </c>
      <c r="G21" s="40">
        <f t="shared" si="3"/>
        <v>45</v>
      </c>
      <c r="H21" s="16">
        <v>15</v>
      </c>
      <c r="I21" s="17"/>
      <c r="J21" s="18"/>
      <c r="K21" s="17">
        <v>30</v>
      </c>
      <c r="L21" s="17"/>
      <c r="M21" s="17"/>
      <c r="N21" s="17"/>
      <c r="O21" s="16"/>
      <c r="P21" s="19"/>
      <c r="Q21" s="16">
        <v>15</v>
      </c>
      <c r="R21" s="19">
        <v>30</v>
      </c>
      <c r="S21" s="16"/>
      <c r="T21" s="19"/>
      <c r="U21" s="16"/>
      <c r="V21" s="19"/>
      <c r="W21" s="78"/>
      <c r="X21" s="155">
        <v>3</v>
      </c>
      <c r="Y21" s="99"/>
      <c r="Z21" s="99">
        <v>4</v>
      </c>
      <c r="AA21" s="99"/>
    </row>
    <row r="22" spans="1:34" ht="17.100000000000001" customHeight="1" x14ac:dyDescent="0.2">
      <c r="A22" s="10">
        <v>8</v>
      </c>
      <c r="B22" s="44" t="s">
        <v>47</v>
      </c>
      <c r="C22" s="12" t="s">
        <v>142</v>
      </c>
      <c r="D22" s="10">
        <v>4</v>
      </c>
      <c r="E22" s="13" t="s">
        <v>34</v>
      </c>
      <c r="F22" s="14"/>
      <c r="G22" s="40">
        <f t="shared" si="3"/>
        <v>45</v>
      </c>
      <c r="H22" s="16">
        <v>15</v>
      </c>
      <c r="I22" s="17"/>
      <c r="J22" s="18"/>
      <c r="K22" s="17">
        <v>30</v>
      </c>
      <c r="L22" s="17"/>
      <c r="M22" s="17"/>
      <c r="N22" s="17"/>
      <c r="O22" s="16"/>
      <c r="P22" s="19"/>
      <c r="Q22" s="16">
        <v>15</v>
      </c>
      <c r="R22" s="19">
        <v>30</v>
      </c>
      <c r="S22" s="16"/>
      <c r="T22" s="19"/>
      <c r="U22" s="16"/>
      <c r="V22" s="19"/>
      <c r="W22" s="78"/>
      <c r="X22" s="155">
        <v>2.4</v>
      </c>
      <c r="Y22" s="99"/>
      <c r="Z22" s="99">
        <v>4</v>
      </c>
      <c r="AA22" s="99"/>
    </row>
    <row r="23" spans="1:34" ht="17.100000000000001" customHeight="1" x14ac:dyDescent="0.2">
      <c r="A23" s="10">
        <v>9</v>
      </c>
      <c r="B23" s="44" t="s">
        <v>48</v>
      </c>
      <c r="C23" s="12" t="s">
        <v>143</v>
      </c>
      <c r="D23" s="10">
        <v>4</v>
      </c>
      <c r="E23" s="13" t="s">
        <v>36</v>
      </c>
      <c r="F23" s="14"/>
      <c r="G23" s="40">
        <f t="shared" si="3"/>
        <v>45</v>
      </c>
      <c r="H23" s="16">
        <v>15</v>
      </c>
      <c r="I23" s="17"/>
      <c r="J23" s="18"/>
      <c r="K23" s="17">
        <v>30</v>
      </c>
      <c r="L23" s="17"/>
      <c r="M23" s="17"/>
      <c r="N23" s="17"/>
      <c r="O23" s="16"/>
      <c r="P23" s="19"/>
      <c r="Q23" s="16"/>
      <c r="R23" s="19"/>
      <c r="S23" s="16">
        <v>15</v>
      </c>
      <c r="T23" s="19">
        <v>30</v>
      </c>
      <c r="U23" s="16"/>
      <c r="V23" s="19"/>
      <c r="W23" s="78"/>
      <c r="X23" s="155">
        <v>2.4</v>
      </c>
      <c r="Y23" s="99"/>
      <c r="Z23" s="99">
        <v>2</v>
      </c>
      <c r="AA23" s="99"/>
    </row>
    <row r="24" spans="1:34" ht="17.100000000000001" customHeight="1" x14ac:dyDescent="0.2">
      <c r="A24" s="10">
        <v>10</v>
      </c>
      <c r="B24" s="44" t="s">
        <v>49</v>
      </c>
      <c r="C24" s="12" t="s">
        <v>144</v>
      </c>
      <c r="D24" s="10">
        <v>4</v>
      </c>
      <c r="E24" s="13" t="s">
        <v>36</v>
      </c>
      <c r="F24" s="14"/>
      <c r="G24" s="40">
        <f t="shared" si="3"/>
        <v>45</v>
      </c>
      <c r="H24" s="16">
        <v>30</v>
      </c>
      <c r="I24" s="17"/>
      <c r="J24" s="18"/>
      <c r="K24" s="17">
        <v>15</v>
      </c>
      <c r="L24" s="17"/>
      <c r="M24" s="17"/>
      <c r="N24" s="17"/>
      <c r="O24" s="16"/>
      <c r="P24" s="19"/>
      <c r="Q24" s="16"/>
      <c r="R24" s="19"/>
      <c r="S24" s="16">
        <v>30</v>
      </c>
      <c r="T24" s="19">
        <v>15</v>
      </c>
      <c r="U24" s="16"/>
      <c r="V24" s="19"/>
      <c r="W24" s="78"/>
      <c r="X24" s="155">
        <v>2.4</v>
      </c>
      <c r="Y24" s="99"/>
      <c r="Z24" s="99">
        <v>4</v>
      </c>
      <c r="AA24" s="99"/>
    </row>
    <row r="25" spans="1:34" ht="17.100000000000001" customHeight="1" thickBot="1" x14ac:dyDescent="0.25">
      <c r="A25" s="45">
        <v>11</v>
      </c>
      <c r="B25" s="46" t="s">
        <v>50</v>
      </c>
      <c r="C25" s="47" t="s">
        <v>134</v>
      </c>
      <c r="D25" s="45">
        <v>4</v>
      </c>
      <c r="E25" s="48" t="s">
        <v>38</v>
      </c>
      <c r="F25" s="48"/>
      <c r="G25" s="49">
        <f t="shared" si="3"/>
        <v>30</v>
      </c>
      <c r="H25" s="50">
        <v>15</v>
      </c>
      <c r="I25" s="29"/>
      <c r="J25" s="29"/>
      <c r="K25" s="29">
        <v>15</v>
      </c>
      <c r="L25" s="29"/>
      <c r="M25" s="29"/>
      <c r="N25" s="29"/>
      <c r="O25" s="50"/>
      <c r="P25" s="51"/>
      <c r="Q25" s="50"/>
      <c r="R25" s="51"/>
      <c r="S25" s="50"/>
      <c r="T25" s="51"/>
      <c r="U25" s="50">
        <v>15</v>
      </c>
      <c r="V25" s="51">
        <v>15</v>
      </c>
      <c r="W25" s="79"/>
      <c r="X25" s="156">
        <v>1.7</v>
      </c>
      <c r="Y25" s="100"/>
      <c r="Z25" s="100">
        <v>4</v>
      </c>
      <c r="AA25" s="100"/>
    </row>
    <row r="26" spans="1:34" s="76" customFormat="1" ht="17.100000000000001" customHeight="1" thickTop="1" thickBot="1" x14ac:dyDescent="0.25">
      <c r="A26" s="171" t="s">
        <v>14</v>
      </c>
      <c r="B26" s="172"/>
      <c r="C26" s="52"/>
      <c r="D26" s="53">
        <f>SUM(D15:D25)</f>
        <v>42</v>
      </c>
      <c r="E26" s="54"/>
      <c r="F26" s="54"/>
      <c r="G26" s="31">
        <f t="shared" ref="G26:AA26" si="4">SUM(G15:G25)</f>
        <v>450</v>
      </c>
      <c r="H26" s="105">
        <f t="shared" si="4"/>
        <v>195</v>
      </c>
      <c r="I26" s="106">
        <f t="shared" si="4"/>
        <v>30</v>
      </c>
      <c r="J26" s="106">
        <f t="shared" si="4"/>
        <v>0</v>
      </c>
      <c r="K26" s="106">
        <f t="shared" si="4"/>
        <v>225</v>
      </c>
      <c r="L26" s="106">
        <f t="shared" si="4"/>
        <v>0</v>
      </c>
      <c r="M26" s="106">
        <f t="shared" si="4"/>
        <v>0</v>
      </c>
      <c r="N26" s="106">
        <f t="shared" si="4"/>
        <v>0</v>
      </c>
      <c r="O26" s="105">
        <f t="shared" si="4"/>
        <v>45</v>
      </c>
      <c r="P26" s="107">
        <f t="shared" si="4"/>
        <v>75</v>
      </c>
      <c r="Q26" s="105">
        <f t="shared" si="4"/>
        <v>90</v>
      </c>
      <c r="R26" s="107">
        <f t="shared" si="4"/>
        <v>120</v>
      </c>
      <c r="S26" s="105">
        <f t="shared" si="4"/>
        <v>45</v>
      </c>
      <c r="T26" s="108">
        <f t="shared" si="4"/>
        <v>45</v>
      </c>
      <c r="U26" s="105">
        <f t="shared" si="4"/>
        <v>15</v>
      </c>
      <c r="V26" s="107">
        <f t="shared" si="4"/>
        <v>15</v>
      </c>
      <c r="W26" s="31">
        <f t="shared" si="4"/>
        <v>0</v>
      </c>
      <c r="X26" s="35">
        <f t="shared" si="4"/>
        <v>25.399999999999995</v>
      </c>
      <c r="Y26" s="35">
        <f t="shared" si="4"/>
        <v>0</v>
      </c>
      <c r="Z26" s="35">
        <f t="shared" si="4"/>
        <v>33</v>
      </c>
      <c r="AA26" s="35">
        <f t="shared" si="4"/>
        <v>0</v>
      </c>
    </row>
    <row r="27" spans="1:34" ht="17.100000000000001" hidden="1" customHeight="1" thickTop="1" thickBot="1" x14ac:dyDescent="0.25">
      <c r="A27" s="173" t="s">
        <v>51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5"/>
      <c r="AC27" s="76"/>
      <c r="AD27" s="76"/>
      <c r="AE27" s="76"/>
      <c r="AF27" s="76"/>
      <c r="AG27" s="76"/>
      <c r="AH27" s="76"/>
    </row>
    <row r="28" spans="1:34" ht="17.100000000000001" hidden="1" customHeight="1" thickTop="1" thickBot="1" x14ac:dyDescent="0.25">
      <c r="A28" s="9"/>
      <c r="B28" s="109"/>
      <c r="C28" s="55"/>
      <c r="D28" s="141"/>
      <c r="E28" s="142"/>
      <c r="F28" s="143"/>
      <c r="G28" s="144"/>
      <c r="H28" s="60"/>
      <c r="I28" s="89"/>
      <c r="J28" s="89"/>
      <c r="K28" s="89"/>
      <c r="L28" s="110"/>
      <c r="M28" s="110"/>
      <c r="N28" s="58"/>
      <c r="O28" s="111"/>
      <c r="P28" s="90"/>
      <c r="Q28" s="60"/>
      <c r="R28" s="58"/>
      <c r="S28" s="60"/>
      <c r="T28" s="58"/>
      <c r="U28" s="60"/>
      <c r="V28" s="58"/>
      <c r="W28" s="145"/>
      <c r="X28" s="9"/>
      <c r="Y28" s="103"/>
      <c r="Z28" s="9"/>
      <c r="AA28" s="103"/>
    </row>
    <row r="29" spans="1:34" ht="17.100000000000001" hidden="1" customHeight="1" thickTop="1" x14ac:dyDescent="0.2">
      <c r="A29" s="10"/>
      <c r="B29" s="61"/>
      <c r="C29" s="12"/>
      <c r="D29" s="146"/>
      <c r="E29" s="147"/>
      <c r="F29" s="147"/>
      <c r="G29" s="40"/>
      <c r="H29" s="41"/>
      <c r="I29" s="42"/>
      <c r="J29" s="42"/>
      <c r="K29" s="42"/>
      <c r="L29" s="42"/>
      <c r="M29" s="42"/>
      <c r="N29" s="42"/>
      <c r="O29" s="41"/>
      <c r="P29" s="43"/>
      <c r="Q29" s="41"/>
      <c r="R29" s="43"/>
      <c r="S29" s="41"/>
      <c r="T29" s="59"/>
      <c r="U29" s="41"/>
      <c r="V29" s="43"/>
      <c r="W29" s="148"/>
      <c r="X29" s="9"/>
      <c r="Y29" s="9"/>
      <c r="Z29" s="9"/>
      <c r="AA29" s="9"/>
    </row>
    <row r="30" spans="1:34" ht="17.100000000000001" hidden="1" customHeight="1" x14ac:dyDescent="0.2">
      <c r="A30" s="10"/>
      <c r="B30" s="61"/>
      <c r="C30" s="12"/>
      <c r="D30" s="10"/>
      <c r="E30" s="13"/>
      <c r="F30" s="62"/>
      <c r="G30" s="40"/>
      <c r="H30" s="63"/>
      <c r="I30" s="17"/>
      <c r="J30" s="17"/>
      <c r="K30" s="17"/>
      <c r="L30" s="20"/>
      <c r="M30" s="20"/>
      <c r="N30" s="19"/>
      <c r="O30" s="16"/>
      <c r="P30" s="64"/>
      <c r="Q30" s="63"/>
      <c r="R30" s="19"/>
      <c r="S30" s="63"/>
      <c r="T30" s="19"/>
      <c r="U30" s="16"/>
      <c r="V30" s="19"/>
      <c r="W30" s="113"/>
      <c r="X30" s="99"/>
      <c r="Y30" s="99"/>
      <c r="Z30" s="99"/>
      <c r="AA30" s="99"/>
    </row>
    <row r="31" spans="1:34" ht="17.100000000000001" hidden="1" customHeight="1" x14ac:dyDescent="0.2">
      <c r="A31" s="10"/>
      <c r="B31" s="61"/>
      <c r="C31" s="12"/>
      <c r="D31" s="10"/>
      <c r="E31" s="13"/>
      <c r="F31" s="62"/>
      <c r="G31" s="40"/>
      <c r="H31" s="63"/>
      <c r="I31" s="17"/>
      <c r="J31" s="17"/>
      <c r="K31" s="17"/>
      <c r="L31" s="20"/>
      <c r="M31" s="20"/>
      <c r="N31" s="19"/>
      <c r="O31" s="16"/>
      <c r="P31" s="64"/>
      <c r="Q31" s="63"/>
      <c r="R31" s="19"/>
      <c r="S31" s="63"/>
      <c r="T31" s="19"/>
      <c r="U31" s="16"/>
      <c r="V31" s="19"/>
      <c r="W31" s="113"/>
      <c r="X31" s="99"/>
      <c r="Y31" s="99"/>
      <c r="Z31" s="99"/>
      <c r="AA31" s="99"/>
    </row>
    <row r="32" spans="1:34" ht="17.100000000000001" hidden="1" customHeight="1" thickBot="1" x14ac:dyDescent="0.25">
      <c r="A32" s="10"/>
      <c r="B32" s="61"/>
      <c r="C32" s="12"/>
      <c r="D32" s="10"/>
      <c r="E32" s="13"/>
      <c r="F32" s="62"/>
      <c r="G32" s="40"/>
      <c r="H32" s="63"/>
      <c r="I32" s="17"/>
      <c r="J32" s="17"/>
      <c r="K32" s="17"/>
      <c r="L32" s="20"/>
      <c r="M32" s="20"/>
      <c r="N32" s="28"/>
      <c r="O32" s="63"/>
      <c r="P32" s="65"/>
      <c r="Q32" s="16"/>
      <c r="R32" s="19"/>
      <c r="S32" s="63"/>
      <c r="T32" s="51"/>
      <c r="U32" s="16"/>
      <c r="V32" s="19"/>
      <c r="W32" s="114"/>
      <c r="X32" s="100"/>
      <c r="Y32" s="100"/>
      <c r="Z32" s="100"/>
      <c r="AA32" s="100"/>
    </row>
    <row r="33" spans="1:27" s="76" customFormat="1" ht="17.100000000000001" hidden="1" customHeight="1" thickTop="1" thickBot="1" x14ac:dyDescent="0.25">
      <c r="A33" s="171" t="s">
        <v>14</v>
      </c>
      <c r="B33" s="172"/>
      <c r="C33" s="30"/>
      <c r="D33" s="31">
        <f>SUM(D28:D32)</f>
        <v>0</v>
      </c>
      <c r="E33" s="32"/>
      <c r="F33" s="32"/>
      <c r="G33" s="31">
        <f>SUM(G28:G32)</f>
        <v>0</v>
      </c>
      <c r="H33" s="33">
        <f t="shared" ref="H33:AA33" si="5">SUM(H28:H32)</f>
        <v>0</v>
      </c>
      <c r="I33" s="34">
        <f t="shared" si="5"/>
        <v>0</v>
      </c>
      <c r="J33" s="34">
        <f t="shared" si="5"/>
        <v>0</v>
      </c>
      <c r="K33" s="34">
        <f t="shared" si="5"/>
        <v>0</v>
      </c>
      <c r="L33" s="34">
        <f t="shared" si="5"/>
        <v>0</v>
      </c>
      <c r="M33" s="34">
        <f t="shared" si="5"/>
        <v>0</v>
      </c>
      <c r="N33" s="35">
        <f t="shared" si="5"/>
        <v>0</v>
      </c>
      <c r="O33" s="33">
        <f t="shared" si="5"/>
        <v>0</v>
      </c>
      <c r="P33" s="35">
        <f t="shared" si="5"/>
        <v>0</v>
      </c>
      <c r="Q33" s="33">
        <f t="shared" si="5"/>
        <v>0</v>
      </c>
      <c r="R33" s="35">
        <f t="shared" si="5"/>
        <v>0</v>
      </c>
      <c r="S33" s="33">
        <f t="shared" si="5"/>
        <v>0</v>
      </c>
      <c r="T33" s="35">
        <f t="shared" si="5"/>
        <v>0</v>
      </c>
      <c r="U33" s="33">
        <f t="shared" si="5"/>
        <v>0</v>
      </c>
      <c r="V33" s="35">
        <f t="shared" si="5"/>
        <v>0</v>
      </c>
      <c r="W33" s="35">
        <f t="shared" si="5"/>
        <v>0</v>
      </c>
      <c r="X33" s="35">
        <f t="shared" si="5"/>
        <v>0</v>
      </c>
      <c r="Y33" s="35">
        <f t="shared" si="5"/>
        <v>0</v>
      </c>
      <c r="Z33" s="35">
        <f t="shared" si="5"/>
        <v>0</v>
      </c>
      <c r="AA33" s="35">
        <f t="shared" si="5"/>
        <v>0</v>
      </c>
    </row>
    <row r="34" spans="1:27" ht="17.100000000000001" hidden="1" customHeight="1" thickTop="1" thickBot="1" x14ac:dyDescent="0.25">
      <c r="A34" s="185" t="s">
        <v>52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7"/>
    </row>
    <row r="35" spans="1:27" ht="17.100000000000001" hidden="1" customHeight="1" thickTop="1" x14ac:dyDescent="0.2">
      <c r="A35" s="38"/>
      <c r="B35" s="115"/>
      <c r="C35" s="37"/>
      <c r="D35" s="38"/>
      <c r="E35" s="39"/>
      <c r="F35" s="39"/>
      <c r="G35" s="40"/>
      <c r="H35" s="41"/>
      <c r="I35" s="42"/>
      <c r="J35" s="42"/>
      <c r="K35" s="42"/>
      <c r="L35" s="42"/>
      <c r="M35" s="42"/>
      <c r="N35" s="42"/>
      <c r="O35" s="41"/>
      <c r="P35" s="43"/>
      <c r="Q35" s="41"/>
      <c r="R35" s="43"/>
      <c r="S35" s="41"/>
      <c r="T35" s="59"/>
      <c r="U35" s="41"/>
      <c r="V35" s="43"/>
      <c r="W35" s="116"/>
      <c r="X35" s="103"/>
      <c r="Y35" s="103"/>
      <c r="Z35" s="103"/>
      <c r="AA35" s="103"/>
    </row>
    <row r="36" spans="1:27" ht="17.100000000000001" hidden="1" customHeight="1" x14ac:dyDescent="0.2">
      <c r="A36" s="10"/>
      <c r="B36" s="11"/>
      <c r="C36" s="12"/>
      <c r="D36" s="10"/>
      <c r="E36" s="13"/>
      <c r="F36" s="13"/>
      <c r="G36" s="15">
        <f>SUM(H36:N36)</f>
        <v>0</v>
      </c>
      <c r="H36" s="16"/>
      <c r="I36" s="17"/>
      <c r="J36" s="17"/>
      <c r="K36" s="17"/>
      <c r="L36" s="17"/>
      <c r="M36" s="17"/>
      <c r="N36" s="17"/>
      <c r="O36" s="16"/>
      <c r="P36" s="19"/>
      <c r="Q36" s="16"/>
      <c r="R36" s="19"/>
      <c r="S36" s="16"/>
      <c r="T36" s="66"/>
      <c r="U36" s="16"/>
      <c r="V36" s="19"/>
      <c r="W36" s="113"/>
      <c r="X36" s="99"/>
      <c r="Y36" s="99"/>
      <c r="Z36" s="99"/>
      <c r="AA36" s="99"/>
    </row>
    <row r="37" spans="1:27" ht="17.100000000000001" hidden="1" customHeight="1" x14ac:dyDescent="0.2">
      <c r="A37" s="10"/>
      <c r="B37" s="11"/>
      <c r="C37" s="12"/>
      <c r="D37" s="10"/>
      <c r="E37" s="13"/>
      <c r="F37" s="13"/>
      <c r="G37" s="15">
        <f>SUM(H37:N37)</f>
        <v>0</v>
      </c>
      <c r="H37" s="16"/>
      <c r="I37" s="17"/>
      <c r="J37" s="17"/>
      <c r="K37" s="17"/>
      <c r="L37" s="17"/>
      <c r="M37" s="17"/>
      <c r="N37" s="17"/>
      <c r="O37" s="16"/>
      <c r="P37" s="19"/>
      <c r="Q37" s="16"/>
      <c r="R37" s="19"/>
      <c r="S37" s="16"/>
      <c r="T37" s="66"/>
      <c r="U37" s="16"/>
      <c r="V37" s="19"/>
      <c r="W37" s="113"/>
      <c r="X37" s="99"/>
      <c r="Y37" s="99"/>
      <c r="Z37" s="99"/>
      <c r="AA37" s="99"/>
    </row>
    <row r="38" spans="1:27" ht="17.100000000000001" hidden="1" customHeight="1" x14ac:dyDescent="0.2">
      <c r="A38" s="10"/>
      <c r="B38" s="11"/>
      <c r="C38" s="12"/>
      <c r="D38" s="10"/>
      <c r="E38" s="13"/>
      <c r="F38" s="13"/>
      <c r="G38" s="15">
        <f>SUM(H38:N38)</f>
        <v>0</v>
      </c>
      <c r="H38" s="16"/>
      <c r="I38" s="17"/>
      <c r="J38" s="17"/>
      <c r="K38" s="17"/>
      <c r="L38" s="17"/>
      <c r="M38" s="17"/>
      <c r="N38" s="17"/>
      <c r="O38" s="16"/>
      <c r="P38" s="19"/>
      <c r="Q38" s="16"/>
      <c r="R38" s="19"/>
      <c r="S38" s="16"/>
      <c r="T38" s="66"/>
      <c r="U38" s="16"/>
      <c r="V38" s="19"/>
      <c r="W38" s="113"/>
      <c r="X38" s="99"/>
      <c r="Y38" s="99"/>
      <c r="Z38" s="99"/>
      <c r="AA38" s="99"/>
    </row>
    <row r="39" spans="1:27" ht="17.100000000000001" hidden="1" customHeight="1" thickBot="1" x14ac:dyDescent="0.25">
      <c r="A39" s="67"/>
      <c r="B39" s="11"/>
      <c r="C39" s="12"/>
      <c r="D39" s="10"/>
      <c r="E39" s="13"/>
      <c r="F39" s="13"/>
      <c r="G39" s="15">
        <f>SUM(H39:N39)</f>
        <v>0</v>
      </c>
      <c r="H39" s="16"/>
      <c r="I39" s="17"/>
      <c r="J39" s="17"/>
      <c r="K39" s="17"/>
      <c r="L39" s="17"/>
      <c r="M39" s="17"/>
      <c r="N39" s="17"/>
      <c r="O39" s="16"/>
      <c r="P39" s="19"/>
      <c r="Q39" s="16"/>
      <c r="R39" s="19"/>
      <c r="S39" s="16"/>
      <c r="T39" s="66"/>
      <c r="U39" s="16"/>
      <c r="V39" s="19"/>
      <c r="W39" s="114"/>
      <c r="X39" s="117"/>
      <c r="Y39" s="117"/>
      <c r="Z39" s="117"/>
      <c r="AA39" s="117"/>
    </row>
    <row r="40" spans="1:27" s="76" customFormat="1" ht="17.100000000000001" hidden="1" customHeight="1" thickTop="1" thickBot="1" x14ac:dyDescent="0.25">
      <c r="A40" s="167" t="s">
        <v>14</v>
      </c>
      <c r="B40" s="168"/>
      <c r="C40" s="80"/>
      <c r="D40" s="81">
        <f>SUM(D35:D39)</f>
        <v>0</v>
      </c>
      <c r="E40" s="82"/>
      <c r="F40" s="82"/>
      <c r="G40" s="81">
        <f>SUM(G35:G39)</f>
        <v>0</v>
      </c>
      <c r="H40" s="83">
        <f t="shared" ref="H40:AA40" si="6">SUM(H35:H39)</f>
        <v>0</v>
      </c>
      <c r="I40" s="84">
        <f t="shared" si="6"/>
        <v>0</v>
      </c>
      <c r="J40" s="84">
        <f t="shared" si="6"/>
        <v>0</v>
      </c>
      <c r="K40" s="84">
        <f t="shared" si="6"/>
        <v>0</v>
      </c>
      <c r="L40" s="84">
        <f t="shared" si="6"/>
        <v>0</v>
      </c>
      <c r="M40" s="84">
        <f t="shared" si="6"/>
        <v>0</v>
      </c>
      <c r="N40" s="85">
        <f t="shared" si="6"/>
        <v>0</v>
      </c>
      <c r="O40" s="83">
        <f t="shared" si="6"/>
        <v>0</v>
      </c>
      <c r="P40" s="85">
        <f t="shared" si="6"/>
        <v>0</v>
      </c>
      <c r="Q40" s="83">
        <f t="shared" si="6"/>
        <v>0</v>
      </c>
      <c r="R40" s="85">
        <f t="shared" si="6"/>
        <v>0</v>
      </c>
      <c r="S40" s="83">
        <f t="shared" si="6"/>
        <v>0</v>
      </c>
      <c r="T40" s="85">
        <f t="shared" si="6"/>
        <v>0</v>
      </c>
      <c r="U40" s="83">
        <f t="shared" si="6"/>
        <v>0</v>
      </c>
      <c r="V40" s="85">
        <f t="shared" si="6"/>
        <v>0</v>
      </c>
      <c r="W40" s="85">
        <f t="shared" si="6"/>
        <v>0</v>
      </c>
      <c r="X40" s="85">
        <f t="shared" si="6"/>
        <v>0</v>
      </c>
      <c r="Y40" s="85">
        <f t="shared" si="6"/>
        <v>0</v>
      </c>
      <c r="Z40" s="85">
        <f t="shared" si="6"/>
        <v>0</v>
      </c>
      <c r="AA40" s="85">
        <f t="shared" si="6"/>
        <v>0</v>
      </c>
    </row>
    <row r="41" spans="1:27" ht="17.100000000000001" customHeight="1" thickTop="1" thickBot="1" x14ac:dyDescent="0.25">
      <c r="A41" s="185" t="s">
        <v>53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7"/>
    </row>
    <row r="42" spans="1:27" ht="33.950000000000003" customHeight="1" thickTop="1" x14ac:dyDescent="0.2">
      <c r="A42" s="38">
        <v>1</v>
      </c>
      <c r="B42" s="88" t="s">
        <v>54</v>
      </c>
      <c r="C42" s="153" t="s">
        <v>133</v>
      </c>
      <c r="D42" s="9">
        <v>4</v>
      </c>
      <c r="E42" s="56"/>
      <c r="F42" s="56" t="s">
        <v>31</v>
      </c>
      <c r="G42" s="57">
        <f t="shared" ref="G42:G44" si="7">SUM(H42:N42)</f>
        <v>45</v>
      </c>
      <c r="H42" s="60">
        <v>15</v>
      </c>
      <c r="I42" s="89">
        <v>30</v>
      </c>
      <c r="J42" s="89"/>
      <c r="K42" s="89"/>
      <c r="L42" s="89"/>
      <c r="M42" s="89"/>
      <c r="N42" s="89"/>
      <c r="O42" s="60">
        <v>15</v>
      </c>
      <c r="P42" s="58">
        <v>30</v>
      </c>
      <c r="Q42" s="60"/>
      <c r="R42" s="58"/>
      <c r="S42" s="60"/>
      <c r="T42" s="90"/>
      <c r="U42" s="60"/>
      <c r="V42" s="58"/>
      <c r="W42" s="112">
        <v>4</v>
      </c>
      <c r="X42" s="103">
        <v>2.2000000000000002</v>
      </c>
      <c r="Y42" s="103"/>
      <c r="Z42" s="103"/>
      <c r="AA42" s="103"/>
    </row>
    <row r="43" spans="1:27" ht="50.1" customHeight="1" x14ac:dyDescent="0.2">
      <c r="A43" s="10">
        <v>2</v>
      </c>
      <c r="B43" s="11" t="s">
        <v>55</v>
      </c>
      <c r="C43" s="152" t="s">
        <v>132</v>
      </c>
      <c r="D43" s="10">
        <v>4</v>
      </c>
      <c r="E43" s="13"/>
      <c r="F43" s="13" t="s">
        <v>31</v>
      </c>
      <c r="G43" s="15">
        <f t="shared" si="7"/>
        <v>30</v>
      </c>
      <c r="H43" s="16">
        <v>15</v>
      </c>
      <c r="I43" s="17"/>
      <c r="J43" s="17"/>
      <c r="K43" s="17">
        <v>15</v>
      </c>
      <c r="L43" s="17"/>
      <c r="M43" s="17"/>
      <c r="N43" s="17"/>
      <c r="O43" s="16">
        <v>15</v>
      </c>
      <c r="P43" s="19">
        <v>15</v>
      </c>
      <c r="Q43" s="16"/>
      <c r="R43" s="19"/>
      <c r="S43" s="16"/>
      <c r="T43" s="66"/>
      <c r="U43" s="16"/>
      <c r="V43" s="19"/>
      <c r="W43" s="113">
        <v>4</v>
      </c>
      <c r="X43" s="99">
        <v>1.7</v>
      </c>
      <c r="Y43" s="99"/>
      <c r="Z43" s="99">
        <v>4</v>
      </c>
      <c r="AA43" s="99"/>
    </row>
    <row r="44" spans="1:27" ht="45" customHeight="1" thickBot="1" x14ac:dyDescent="0.25">
      <c r="A44" s="10">
        <v>3</v>
      </c>
      <c r="B44" s="11" t="s">
        <v>56</v>
      </c>
      <c r="C44" s="152" t="s">
        <v>131</v>
      </c>
      <c r="D44" s="10">
        <v>4</v>
      </c>
      <c r="E44" s="13"/>
      <c r="F44" s="13" t="s">
        <v>34</v>
      </c>
      <c r="G44" s="15">
        <f t="shared" si="7"/>
        <v>30</v>
      </c>
      <c r="H44" s="16">
        <v>15</v>
      </c>
      <c r="I44" s="17"/>
      <c r="J44" s="17"/>
      <c r="K44" s="17">
        <v>15</v>
      </c>
      <c r="L44" s="17"/>
      <c r="M44" s="17"/>
      <c r="N44" s="17"/>
      <c r="O44" s="16"/>
      <c r="P44" s="19"/>
      <c r="Q44" s="16">
        <v>15</v>
      </c>
      <c r="R44" s="19">
        <v>15</v>
      </c>
      <c r="S44" s="16"/>
      <c r="T44" s="66"/>
      <c r="U44" s="16"/>
      <c r="V44" s="19"/>
      <c r="W44" s="113">
        <v>4</v>
      </c>
      <c r="X44" s="99">
        <v>1.7</v>
      </c>
      <c r="Y44" s="99"/>
      <c r="Z44" s="99">
        <v>4</v>
      </c>
      <c r="AA44" s="99"/>
    </row>
    <row r="45" spans="1:27" ht="17.100000000000001" hidden="1" customHeight="1" x14ac:dyDescent="0.2">
      <c r="A45" s="10"/>
      <c r="B45" s="11"/>
      <c r="C45" s="12"/>
      <c r="D45" s="10"/>
      <c r="E45" s="13"/>
      <c r="F45" s="13"/>
      <c r="G45" s="15">
        <f>SUM(H45:N45)</f>
        <v>0</v>
      </c>
      <c r="H45" s="16"/>
      <c r="I45" s="17"/>
      <c r="J45" s="17"/>
      <c r="K45" s="17"/>
      <c r="L45" s="17"/>
      <c r="M45" s="17"/>
      <c r="N45" s="17"/>
      <c r="O45" s="16"/>
      <c r="P45" s="19"/>
      <c r="Q45" s="16"/>
      <c r="R45" s="19"/>
      <c r="S45" s="16"/>
      <c r="T45" s="66"/>
      <c r="U45" s="16"/>
      <c r="V45" s="19"/>
      <c r="W45" s="113"/>
      <c r="X45" s="99"/>
      <c r="Y45" s="99"/>
      <c r="Z45" s="99"/>
      <c r="AA45" s="99"/>
    </row>
    <row r="46" spans="1:27" ht="17.100000000000001" hidden="1" customHeight="1" thickBot="1" x14ac:dyDescent="0.25">
      <c r="A46" s="45"/>
      <c r="B46" s="11"/>
      <c r="C46" s="12"/>
      <c r="D46" s="10"/>
      <c r="E46" s="13"/>
      <c r="F46" s="13"/>
      <c r="G46" s="15">
        <f>SUM(H46:N46)</f>
        <v>0</v>
      </c>
      <c r="H46" s="16"/>
      <c r="I46" s="17"/>
      <c r="J46" s="17"/>
      <c r="K46" s="17"/>
      <c r="L46" s="17"/>
      <c r="M46" s="17"/>
      <c r="N46" s="17"/>
      <c r="O46" s="16"/>
      <c r="P46" s="19"/>
      <c r="Q46" s="16"/>
      <c r="R46" s="19"/>
      <c r="S46" s="16"/>
      <c r="T46" s="66"/>
      <c r="U46" s="16"/>
      <c r="V46" s="19"/>
      <c r="W46" s="114"/>
      <c r="X46" s="100"/>
      <c r="Y46" s="100"/>
      <c r="Z46" s="100"/>
      <c r="AA46" s="100"/>
    </row>
    <row r="47" spans="1:27" s="76" customFormat="1" ht="17.100000000000001" customHeight="1" thickTop="1" thickBot="1" x14ac:dyDescent="0.25">
      <c r="A47" s="171" t="s">
        <v>14</v>
      </c>
      <c r="B47" s="172"/>
      <c r="C47" s="30"/>
      <c r="D47" s="31">
        <f>SUM(D42:D46)</f>
        <v>12</v>
      </c>
      <c r="E47" s="32"/>
      <c r="F47" s="32"/>
      <c r="G47" s="31">
        <f>SUM(G42:G46)</f>
        <v>105</v>
      </c>
      <c r="H47" s="33">
        <f t="shared" ref="H47:N47" si="8">SUM(H42:H46)</f>
        <v>45</v>
      </c>
      <c r="I47" s="34">
        <f t="shared" si="8"/>
        <v>30</v>
      </c>
      <c r="J47" s="34">
        <f t="shared" si="8"/>
        <v>0</v>
      </c>
      <c r="K47" s="34">
        <f t="shared" si="8"/>
        <v>30</v>
      </c>
      <c r="L47" s="34">
        <f t="shared" si="8"/>
        <v>0</v>
      </c>
      <c r="M47" s="34">
        <f t="shared" si="8"/>
        <v>0</v>
      </c>
      <c r="N47" s="34">
        <f t="shared" si="8"/>
        <v>0</v>
      </c>
      <c r="O47" s="33">
        <f t="shared" ref="O47:AA47" si="9">SUM(O42:O46)</f>
        <v>30</v>
      </c>
      <c r="P47" s="35">
        <f t="shared" si="9"/>
        <v>45</v>
      </c>
      <c r="Q47" s="33">
        <f t="shared" si="9"/>
        <v>15</v>
      </c>
      <c r="R47" s="35">
        <f t="shared" si="9"/>
        <v>15</v>
      </c>
      <c r="S47" s="33">
        <f t="shared" si="9"/>
        <v>0</v>
      </c>
      <c r="T47" s="35">
        <f t="shared" si="9"/>
        <v>0</v>
      </c>
      <c r="U47" s="33">
        <f t="shared" si="9"/>
        <v>0</v>
      </c>
      <c r="V47" s="35">
        <f t="shared" si="9"/>
        <v>0</v>
      </c>
      <c r="W47" s="35">
        <f t="shared" si="9"/>
        <v>12</v>
      </c>
      <c r="X47" s="35">
        <f t="shared" si="9"/>
        <v>5.6000000000000005</v>
      </c>
      <c r="Y47" s="35">
        <f t="shared" si="9"/>
        <v>0</v>
      </c>
      <c r="Z47" s="35">
        <f t="shared" si="9"/>
        <v>8</v>
      </c>
      <c r="AA47" s="35">
        <f t="shared" si="9"/>
        <v>0</v>
      </c>
    </row>
    <row r="48" spans="1:27" s="76" customFormat="1" ht="17.100000000000001" hidden="1" customHeight="1" thickTop="1" thickBot="1" x14ac:dyDescent="0.25">
      <c r="A48" s="185" t="s">
        <v>57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7"/>
    </row>
    <row r="49" spans="1:27" ht="17.100000000000001" hidden="1" customHeight="1" thickTop="1" thickBot="1" x14ac:dyDescent="0.25">
      <c r="A49" s="38"/>
      <c r="B49" s="115"/>
      <c r="C49" s="37"/>
      <c r="D49" s="146"/>
      <c r="E49" s="147"/>
      <c r="F49" s="147"/>
      <c r="G49" s="40"/>
      <c r="H49" s="41"/>
      <c r="I49" s="42"/>
      <c r="J49" s="42"/>
      <c r="K49" s="42"/>
      <c r="L49" s="42"/>
      <c r="M49" s="42"/>
      <c r="N49" s="42"/>
      <c r="O49" s="41"/>
      <c r="P49" s="43"/>
      <c r="Q49" s="41"/>
      <c r="R49" s="43"/>
      <c r="S49" s="41"/>
      <c r="T49" s="59"/>
      <c r="U49" s="41"/>
      <c r="V49" s="43"/>
      <c r="W49" s="148"/>
      <c r="X49" s="9"/>
      <c r="Y49" s="9"/>
      <c r="Z49" s="9"/>
      <c r="AA49" s="9"/>
    </row>
    <row r="50" spans="1:27" ht="17.100000000000001" hidden="1" customHeight="1" thickTop="1" thickBot="1" x14ac:dyDescent="0.25">
      <c r="A50" s="10"/>
      <c r="B50" s="11"/>
      <c r="C50" s="12"/>
      <c r="D50" s="146"/>
      <c r="E50" s="147"/>
      <c r="F50" s="147"/>
      <c r="G50" s="40"/>
      <c r="H50" s="41"/>
      <c r="I50" s="42"/>
      <c r="J50" s="42"/>
      <c r="K50" s="42"/>
      <c r="L50" s="42"/>
      <c r="M50" s="42"/>
      <c r="N50" s="42"/>
      <c r="O50" s="41"/>
      <c r="P50" s="43"/>
      <c r="Q50" s="41"/>
      <c r="R50" s="43"/>
      <c r="S50" s="41"/>
      <c r="T50" s="59"/>
      <c r="U50" s="41"/>
      <c r="V50" s="43"/>
      <c r="W50" s="148"/>
      <c r="X50" s="9"/>
      <c r="Y50" s="9"/>
      <c r="Z50" s="9"/>
      <c r="AA50" s="9"/>
    </row>
    <row r="51" spans="1:27" ht="17.100000000000001" hidden="1" customHeight="1" thickTop="1" x14ac:dyDescent="0.2">
      <c r="A51" s="10"/>
      <c r="B51" s="11"/>
      <c r="C51" s="12"/>
      <c r="D51" s="146"/>
      <c r="E51" s="147"/>
      <c r="F51" s="147"/>
      <c r="G51" s="40"/>
      <c r="H51" s="41"/>
      <c r="I51" s="42"/>
      <c r="J51" s="42"/>
      <c r="K51" s="42"/>
      <c r="L51" s="42"/>
      <c r="M51" s="42"/>
      <c r="N51" s="42"/>
      <c r="O51" s="41"/>
      <c r="P51" s="43"/>
      <c r="Q51" s="41"/>
      <c r="R51" s="43"/>
      <c r="S51" s="41"/>
      <c r="T51" s="59"/>
      <c r="U51" s="41"/>
      <c r="V51" s="43"/>
      <c r="W51" s="148"/>
      <c r="X51" s="9"/>
      <c r="Y51" s="9"/>
      <c r="Z51" s="9"/>
      <c r="AA51" s="9"/>
    </row>
    <row r="52" spans="1:27" ht="17.100000000000001" hidden="1" customHeight="1" x14ac:dyDescent="0.2">
      <c r="A52" s="10"/>
      <c r="B52" s="11"/>
      <c r="C52" s="12"/>
      <c r="D52" s="10"/>
      <c r="E52" s="13"/>
      <c r="F52" s="13"/>
      <c r="G52" s="15">
        <f>SUM(H52:N52)</f>
        <v>0</v>
      </c>
      <c r="H52" s="16"/>
      <c r="I52" s="17"/>
      <c r="J52" s="17"/>
      <c r="K52" s="17"/>
      <c r="L52" s="17"/>
      <c r="M52" s="17"/>
      <c r="N52" s="17"/>
      <c r="O52" s="16"/>
      <c r="P52" s="19"/>
      <c r="Q52" s="16"/>
      <c r="R52" s="19"/>
      <c r="S52" s="16"/>
      <c r="T52" s="66"/>
      <c r="U52" s="16"/>
      <c r="V52" s="19"/>
      <c r="W52" s="113"/>
      <c r="X52" s="99"/>
      <c r="Y52" s="99"/>
      <c r="Z52" s="99"/>
      <c r="AA52" s="99"/>
    </row>
    <row r="53" spans="1:27" ht="17.100000000000001" hidden="1" customHeight="1" thickBot="1" x14ac:dyDescent="0.25">
      <c r="A53" s="23"/>
      <c r="B53" s="21"/>
      <c r="C53" s="22"/>
      <c r="D53" s="23"/>
      <c r="E53" s="24"/>
      <c r="F53" s="24"/>
      <c r="G53" s="118">
        <f>SUM(H53:N53)</f>
        <v>0</v>
      </c>
      <c r="H53" s="26"/>
      <c r="I53" s="27"/>
      <c r="J53" s="27"/>
      <c r="K53" s="27"/>
      <c r="L53" s="27"/>
      <c r="M53" s="27"/>
      <c r="N53" s="27"/>
      <c r="O53" s="26"/>
      <c r="P53" s="28"/>
      <c r="Q53" s="26"/>
      <c r="R53" s="28"/>
      <c r="S53" s="26"/>
      <c r="T53" s="119"/>
      <c r="U53" s="26"/>
      <c r="V53" s="28"/>
      <c r="W53" s="114"/>
      <c r="X53" s="100"/>
      <c r="Y53" s="100"/>
      <c r="Z53" s="100"/>
      <c r="AA53" s="100"/>
    </row>
    <row r="54" spans="1:27" s="76" customFormat="1" ht="17.100000000000001" hidden="1" customHeight="1" thickTop="1" thickBot="1" x14ac:dyDescent="0.25">
      <c r="A54" s="171" t="s">
        <v>14</v>
      </c>
      <c r="B54" s="172"/>
      <c r="C54" s="30"/>
      <c r="D54" s="31">
        <f>SUM(D49:D53)</f>
        <v>0</v>
      </c>
      <c r="E54" s="32"/>
      <c r="F54" s="32"/>
      <c r="G54" s="31">
        <f>SUM(G49:G53)</f>
        <v>0</v>
      </c>
      <c r="H54" s="33">
        <f t="shared" ref="H54:AA54" si="10">SUM(H49:H53)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34">
        <f t="shared" si="10"/>
        <v>0</v>
      </c>
      <c r="M54" s="34">
        <f t="shared" si="10"/>
        <v>0</v>
      </c>
      <c r="N54" s="34">
        <f t="shared" si="10"/>
        <v>0</v>
      </c>
      <c r="O54" s="33">
        <f t="shared" si="10"/>
        <v>0</v>
      </c>
      <c r="P54" s="35">
        <f t="shared" si="10"/>
        <v>0</v>
      </c>
      <c r="Q54" s="33">
        <f t="shared" si="10"/>
        <v>0</v>
      </c>
      <c r="R54" s="35">
        <f t="shared" si="10"/>
        <v>0</v>
      </c>
      <c r="S54" s="33">
        <f t="shared" si="10"/>
        <v>0</v>
      </c>
      <c r="T54" s="35">
        <f t="shared" si="10"/>
        <v>0</v>
      </c>
      <c r="U54" s="33">
        <f t="shared" si="10"/>
        <v>0</v>
      </c>
      <c r="V54" s="35">
        <f t="shared" si="10"/>
        <v>0</v>
      </c>
      <c r="W54" s="35">
        <f t="shared" si="10"/>
        <v>0</v>
      </c>
      <c r="X54" s="35">
        <f t="shared" si="10"/>
        <v>0</v>
      </c>
      <c r="Y54" s="35">
        <f t="shared" si="10"/>
        <v>0</v>
      </c>
      <c r="Z54" s="35">
        <f t="shared" si="10"/>
        <v>0</v>
      </c>
      <c r="AA54" s="35">
        <f t="shared" si="10"/>
        <v>0</v>
      </c>
    </row>
    <row r="55" spans="1:27" ht="17.100000000000001" customHeight="1" thickTop="1" x14ac:dyDescent="0.2">
      <c r="A55" s="179" t="s">
        <v>58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2"/>
    </row>
    <row r="56" spans="1:27" ht="17.100000000000001" customHeight="1" thickBot="1" x14ac:dyDescent="0.25">
      <c r="A56" s="179" t="s">
        <v>59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2"/>
    </row>
    <row r="57" spans="1:27" ht="17.100000000000001" customHeight="1" thickTop="1" x14ac:dyDescent="0.2">
      <c r="A57" s="9">
        <v>1</v>
      </c>
      <c r="B57" s="88" t="s">
        <v>60</v>
      </c>
      <c r="C57" s="55" t="s">
        <v>61</v>
      </c>
      <c r="D57" s="9">
        <v>4</v>
      </c>
      <c r="E57" s="56"/>
      <c r="F57" s="56" t="s">
        <v>31</v>
      </c>
      <c r="G57" s="57">
        <f t="shared" ref="G57:G64" si="11">SUM(H57:N57)</f>
        <v>30</v>
      </c>
      <c r="H57" s="60">
        <v>15</v>
      </c>
      <c r="I57" s="89"/>
      <c r="J57" s="89"/>
      <c r="K57" s="89">
        <v>15</v>
      </c>
      <c r="L57" s="89"/>
      <c r="M57" s="89"/>
      <c r="N57" s="89"/>
      <c r="O57" s="60">
        <v>15</v>
      </c>
      <c r="P57" s="58">
        <v>15</v>
      </c>
      <c r="Q57" s="60"/>
      <c r="R57" s="58"/>
      <c r="S57" s="60"/>
      <c r="T57" s="90"/>
      <c r="U57" s="60"/>
      <c r="V57" s="58"/>
      <c r="W57" s="112">
        <v>4</v>
      </c>
      <c r="X57" s="103">
        <v>1.7</v>
      </c>
      <c r="Y57" s="103"/>
      <c r="Z57" s="103">
        <v>4</v>
      </c>
      <c r="AA57" s="103"/>
    </row>
    <row r="58" spans="1:27" ht="17.100000000000001" customHeight="1" x14ac:dyDescent="0.2">
      <c r="A58" s="10">
        <v>2</v>
      </c>
      <c r="B58" s="11" t="s">
        <v>63</v>
      </c>
      <c r="C58" s="12" t="s">
        <v>130</v>
      </c>
      <c r="D58" s="10">
        <v>4</v>
      </c>
      <c r="E58" s="13"/>
      <c r="F58" s="13" t="s">
        <v>31</v>
      </c>
      <c r="G58" s="15">
        <f t="shared" si="11"/>
        <v>30</v>
      </c>
      <c r="H58" s="16">
        <v>15</v>
      </c>
      <c r="I58" s="17"/>
      <c r="J58" s="17"/>
      <c r="K58" s="17">
        <v>15</v>
      </c>
      <c r="L58" s="17"/>
      <c r="M58" s="17"/>
      <c r="N58" s="17"/>
      <c r="O58" s="16">
        <v>15</v>
      </c>
      <c r="P58" s="19">
        <v>15</v>
      </c>
      <c r="Q58" s="16"/>
      <c r="R58" s="19"/>
      <c r="S58" s="16"/>
      <c r="T58" s="66"/>
      <c r="U58" s="16"/>
      <c r="V58" s="19"/>
      <c r="W58" s="113">
        <v>4</v>
      </c>
      <c r="X58" s="99">
        <v>1.7</v>
      </c>
      <c r="Y58" s="99"/>
      <c r="Z58" s="99">
        <v>4</v>
      </c>
      <c r="AA58" s="99"/>
    </row>
    <row r="59" spans="1:27" ht="17.100000000000001" customHeight="1" x14ac:dyDescent="0.2">
      <c r="A59" s="10">
        <v>3</v>
      </c>
      <c r="B59" s="11" t="s">
        <v>62</v>
      </c>
      <c r="C59" s="12" t="s">
        <v>129</v>
      </c>
      <c r="D59" s="10">
        <v>4</v>
      </c>
      <c r="E59" s="13"/>
      <c r="F59" s="13" t="s">
        <v>34</v>
      </c>
      <c r="G59" s="15">
        <f t="shared" ref="G59" si="12">SUM(H59:N59)</f>
        <v>45</v>
      </c>
      <c r="H59" s="16">
        <v>15</v>
      </c>
      <c r="I59" s="17"/>
      <c r="J59" s="17"/>
      <c r="K59" s="17">
        <v>30</v>
      </c>
      <c r="L59" s="17"/>
      <c r="M59" s="17"/>
      <c r="N59" s="17"/>
      <c r="O59" s="16"/>
      <c r="P59" s="19"/>
      <c r="Q59" s="16">
        <v>15</v>
      </c>
      <c r="R59" s="19">
        <v>30</v>
      </c>
      <c r="S59" s="16"/>
      <c r="T59" s="66"/>
      <c r="U59" s="16"/>
      <c r="V59" s="19"/>
      <c r="W59" s="113">
        <v>4</v>
      </c>
      <c r="X59" s="99">
        <v>2.4</v>
      </c>
      <c r="Y59" s="99"/>
      <c r="Z59" s="99">
        <v>4</v>
      </c>
      <c r="AA59" s="99"/>
    </row>
    <row r="60" spans="1:27" ht="17.100000000000001" customHeight="1" x14ac:dyDescent="0.2">
      <c r="A60" s="10">
        <v>4</v>
      </c>
      <c r="B60" s="11" t="s">
        <v>64</v>
      </c>
      <c r="C60" s="12" t="s">
        <v>128</v>
      </c>
      <c r="D60" s="10">
        <v>3</v>
      </c>
      <c r="E60" s="13"/>
      <c r="F60" s="13" t="s">
        <v>34</v>
      </c>
      <c r="G60" s="15">
        <f t="shared" si="11"/>
        <v>30</v>
      </c>
      <c r="H60" s="16">
        <v>15</v>
      </c>
      <c r="I60" s="17"/>
      <c r="J60" s="17"/>
      <c r="K60" s="17">
        <v>15</v>
      </c>
      <c r="L60" s="17"/>
      <c r="M60" s="17"/>
      <c r="N60" s="17"/>
      <c r="O60" s="16"/>
      <c r="P60" s="19"/>
      <c r="Q60" s="16">
        <v>15</v>
      </c>
      <c r="R60" s="19">
        <v>15</v>
      </c>
      <c r="S60" s="16"/>
      <c r="T60" s="66"/>
      <c r="U60" s="16"/>
      <c r="V60" s="19"/>
      <c r="W60" s="113">
        <v>3</v>
      </c>
      <c r="X60" s="99">
        <v>1.7</v>
      </c>
      <c r="Y60" s="99"/>
      <c r="Z60" s="99">
        <v>3</v>
      </c>
      <c r="AA60" s="99"/>
    </row>
    <row r="61" spans="1:27" ht="17.100000000000001" customHeight="1" x14ac:dyDescent="0.2">
      <c r="A61" s="10">
        <v>5</v>
      </c>
      <c r="B61" s="11" t="s">
        <v>65</v>
      </c>
      <c r="C61" s="12" t="s">
        <v>127</v>
      </c>
      <c r="D61" s="10">
        <v>3</v>
      </c>
      <c r="E61" s="13" t="s">
        <v>36</v>
      </c>
      <c r="F61" s="13"/>
      <c r="G61" s="15">
        <f t="shared" si="11"/>
        <v>30</v>
      </c>
      <c r="H61" s="16">
        <v>15</v>
      </c>
      <c r="I61" s="17"/>
      <c r="J61" s="17"/>
      <c r="K61" s="17">
        <v>15</v>
      </c>
      <c r="L61" s="17"/>
      <c r="M61" s="17"/>
      <c r="N61" s="17"/>
      <c r="O61" s="16"/>
      <c r="P61" s="19"/>
      <c r="Q61" s="16"/>
      <c r="R61" s="19"/>
      <c r="S61" s="16">
        <v>15</v>
      </c>
      <c r="T61" s="66">
        <v>15</v>
      </c>
      <c r="U61" s="16"/>
      <c r="V61" s="19"/>
      <c r="W61" s="113">
        <v>3</v>
      </c>
      <c r="X61" s="99">
        <v>1.7</v>
      </c>
      <c r="Y61" s="99"/>
      <c r="Z61" s="99">
        <v>3</v>
      </c>
      <c r="AA61" s="99"/>
    </row>
    <row r="62" spans="1:27" ht="17.100000000000001" customHeight="1" x14ac:dyDescent="0.2">
      <c r="A62" s="10">
        <v>6</v>
      </c>
      <c r="B62" s="11" t="s">
        <v>109</v>
      </c>
      <c r="C62" s="12" t="s">
        <v>126</v>
      </c>
      <c r="D62" s="10">
        <v>4</v>
      </c>
      <c r="E62" s="13"/>
      <c r="F62" s="13" t="s">
        <v>36</v>
      </c>
      <c r="G62" s="15">
        <f t="shared" si="11"/>
        <v>45</v>
      </c>
      <c r="H62" s="16">
        <v>15</v>
      </c>
      <c r="I62" s="17"/>
      <c r="J62" s="17"/>
      <c r="K62" s="17">
        <v>30</v>
      </c>
      <c r="L62" s="17"/>
      <c r="M62" s="17"/>
      <c r="N62" s="17"/>
      <c r="O62" s="16"/>
      <c r="P62" s="19"/>
      <c r="Q62" s="16"/>
      <c r="R62" s="19"/>
      <c r="S62" s="16">
        <v>15</v>
      </c>
      <c r="T62" s="66">
        <v>30</v>
      </c>
      <c r="U62" s="16"/>
      <c r="V62" s="19"/>
      <c r="W62" s="113">
        <v>4</v>
      </c>
      <c r="X62" s="99">
        <v>2.4</v>
      </c>
      <c r="Y62" s="99"/>
      <c r="Z62" s="99">
        <v>4</v>
      </c>
      <c r="AA62" s="99"/>
    </row>
    <row r="63" spans="1:27" ht="17.100000000000001" customHeight="1" x14ac:dyDescent="0.2">
      <c r="A63" s="10">
        <v>7</v>
      </c>
      <c r="B63" s="11" t="s">
        <v>66</v>
      </c>
      <c r="C63" s="12" t="s">
        <v>125</v>
      </c>
      <c r="D63" s="10">
        <v>4</v>
      </c>
      <c r="E63" s="13"/>
      <c r="F63" s="13" t="s">
        <v>36</v>
      </c>
      <c r="G63" s="15">
        <f t="shared" si="11"/>
        <v>45</v>
      </c>
      <c r="H63" s="16">
        <v>15</v>
      </c>
      <c r="I63" s="17"/>
      <c r="J63" s="17"/>
      <c r="K63" s="17">
        <v>30</v>
      </c>
      <c r="L63" s="17"/>
      <c r="M63" s="17"/>
      <c r="N63" s="17"/>
      <c r="O63" s="16"/>
      <c r="P63" s="19"/>
      <c r="Q63" s="16"/>
      <c r="R63" s="19"/>
      <c r="S63" s="16">
        <v>15</v>
      </c>
      <c r="T63" s="66">
        <v>30</v>
      </c>
      <c r="U63" s="16"/>
      <c r="V63" s="19"/>
      <c r="W63" s="113">
        <v>4</v>
      </c>
      <c r="X63" s="99">
        <v>2.4</v>
      </c>
      <c r="Y63" s="99"/>
      <c r="Z63" s="99">
        <v>4</v>
      </c>
      <c r="AA63" s="99"/>
    </row>
    <row r="64" spans="1:27" ht="17.100000000000001" customHeight="1" thickBot="1" x14ac:dyDescent="0.25">
      <c r="A64" s="45">
        <v>8</v>
      </c>
      <c r="B64" s="11" t="s">
        <v>67</v>
      </c>
      <c r="C64" s="12" t="s">
        <v>124</v>
      </c>
      <c r="D64" s="10">
        <v>4</v>
      </c>
      <c r="E64" s="13" t="s">
        <v>36</v>
      </c>
      <c r="F64" s="13"/>
      <c r="G64" s="15">
        <f t="shared" si="11"/>
        <v>45</v>
      </c>
      <c r="H64" s="16">
        <v>15</v>
      </c>
      <c r="I64" s="17"/>
      <c r="J64" s="17"/>
      <c r="K64" s="17">
        <v>30</v>
      </c>
      <c r="L64" s="17"/>
      <c r="M64" s="17"/>
      <c r="N64" s="17"/>
      <c r="O64" s="16"/>
      <c r="P64" s="19"/>
      <c r="Q64" s="16"/>
      <c r="R64" s="19"/>
      <c r="S64" s="16">
        <v>15</v>
      </c>
      <c r="T64" s="66">
        <v>30</v>
      </c>
      <c r="U64" s="16"/>
      <c r="V64" s="19"/>
      <c r="W64" s="114">
        <v>4</v>
      </c>
      <c r="X64" s="100">
        <v>2.4</v>
      </c>
      <c r="Y64" s="100"/>
      <c r="Z64" s="100">
        <v>2</v>
      </c>
      <c r="AA64" s="100"/>
    </row>
    <row r="65" spans="1:27" s="76" customFormat="1" ht="17.100000000000001" customHeight="1" thickTop="1" thickBot="1" x14ac:dyDescent="0.25">
      <c r="A65" s="194" t="s">
        <v>14</v>
      </c>
      <c r="B65" s="172"/>
      <c r="C65" s="30"/>
      <c r="D65" s="31">
        <f>SUM(D57:D64)</f>
        <v>30</v>
      </c>
      <c r="E65" s="32"/>
      <c r="F65" s="32"/>
      <c r="G65" s="31">
        <f t="shared" ref="G65:AA65" si="13">SUM(G57:G64)</f>
        <v>300</v>
      </c>
      <c r="H65" s="33">
        <f t="shared" si="13"/>
        <v>120</v>
      </c>
      <c r="I65" s="34">
        <f t="shared" si="13"/>
        <v>0</v>
      </c>
      <c r="J65" s="34">
        <f t="shared" si="13"/>
        <v>0</v>
      </c>
      <c r="K65" s="34">
        <f t="shared" si="13"/>
        <v>180</v>
      </c>
      <c r="L65" s="34">
        <f t="shared" si="13"/>
        <v>0</v>
      </c>
      <c r="M65" s="34">
        <f t="shared" si="13"/>
        <v>0</v>
      </c>
      <c r="N65" s="34">
        <f t="shared" si="13"/>
        <v>0</v>
      </c>
      <c r="O65" s="33">
        <f t="shared" si="13"/>
        <v>30</v>
      </c>
      <c r="P65" s="35">
        <f t="shared" si="13"/>
        <v>30</v>
      </c>
      <c r="Q65" s="33">
        <f t="shared" si="13"/>
        <v>30</v>
      </c>
      <c r="R65" s="35">
        <f t="shared" si="13"/>
        <v>45</v>
      </c>
      <c r="S65" s="33">
        <f t="shared" si="13"/>
        <v>60</v>
      </c>
      <c r="T65" s="35">
        <f t="shared" si="13"/>
        <v>105</v>
      </c>
      <c r="U65" s="33">
        <f t="shared" si="13"/>
        <v>0</v>
      </c>
      <c r="V65" s="35">
        <f t="shared" si="13"/>
        <v>0</v>
      </c>
      <c r="W65" s="35">
        <f t="shared" si="13"/>
        <v>30</v>
      </c>
      <c r="X65" s="35">
        <f t="shared" si="13"/>
        <v>16.399999999999999</v>
      </c>
      <c r="Y65" s="35">
        <f t="shared" si="13"/>
        <v>0</v>
      </c>
      <c r="Z65" s="35">
        <f t="shared" si="13"/>
        <v>28</v>
      </c>
      <c r="AA65" s="35">
        <f t="shared" si="13"/>
        <v>0</v>
      </c>
    </row>
    <row r="66" spans="1:27" ht="17.100000000000001" hidden="1" customHeight="1" thickTop="1" thickBot="1" x14ac:dyDescent="0.25">
      <c r="A66" s="185" t="s">
        <v>68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7"/>
    </row>
    <row r="67" spans="1:27" ht="17.100000000000001" hidden="1" customHeight="1" thickTop="1" x14ac:dyDescent="0.2">
      <c r="A67" s="9"/>
      <c r="B67" s="88"/>
      <c r="C67" s="55"/>
      <c r="D67" s="9"/>
      <c r="E67" s="56"/>
      <c r="F67" s="56"/>
      <c r="G67" s="57"/>
      <c r="H67" s="60"/>
      <c r="I67" s="89"/>
      <c r="J67" s="89"/>
      <c r="K67" s="89"/>
      <c r="L67" s="89"/>
      <c r="M67" s="89"/>
      <c r="N67" s="89"/>
      <c r="O67" s="60"/>
      <c r="P67" s="58"/>
      <c r="Q67" s="60"/>
      <c r="R67" s="58"/>
      <c r="S67" s="60"/>
      <c r="T67" s="90"/>
      <c r="U67" s="60"/>
      <c r="V67" s="58"/>
      <c r="W67" s="112"/>
      <c r="X67" s="103"/>
      <c r="Y67" s="103"/>
      <c r="Z67" s="103"/>
      <c r="AA67" s="103"/>
    </row>
    <row r="68" spans="1:27" ht="17.100000000000001" hidden="1" customHeight="1" x14ac:dyDescent="0.2">
      <c r="A68" s="10"/>
      <c r="B68" s="11"/>
      <c r="C68" s="12"/>
      <c r="D68" s="10"/>
      <c r="E68" s="13"/>
      <c r="F68" s="13"/>
      <c r="G68" s="15"/>
      <c r="H68" s="16"/>
      <c r="I68" s="17"/>
      <c r="J68" s="17"/>
      <c r="K68" s="17"/>
      <c r="L68" s="17"/>
      <c r="M68" s="17"/>
      <c r="N68" s="17"/>
      <c r="O68" s="16"/>
      <c r="P68" s="19"/>
      <c r="Q68" s="16"/>
      <c r="R68" s="19"/>
      <c r="S68" s="16"/>
      <c r="T68" s="66"/>
      <c r="U68" s="16"/>
      <c r="V68" s="19"/>
      <c r="W68" s="113"/>
      <c r="X68" s="99"/>
      <c r="Y68" s="99"/>
      <c r="Z68" s="99"/>
      <c r="AA68" s="99"/>
    </row>
    <row r="69" spans="1:27" ht="17.100000000000001" hidden="1" customHeight="1" x14ac:dyDescent="0.2">
      <c r="A69" s="10"/>
      <c r="B69" s="11"/>
      <c r="C69" s="12"/>
      <c r="D69" s="10"/>
      <c r="E69" s="13"/>
      <c r="F69" s="13"/>
      <c r="G69" s="15"/>
      <c r="H69" s="16"/>
      <c r="I69" s="17"/>
      <c r="J69" s="17"/>
      <c r="K69" s="17"/>
      <c r="L69" s="17"/>
      <c r="M69" s="17"/>
      <c r="N69" s="17"/>
      <c r="O69" s="16"/>
      <c r="P69" s="19"/>
      <c r="Q69" s="16"/>
      <c r="R69" s="19"/>
      <c r="S69" s="16"/>
      <c r="T69" s="66"/>
      <c r="U69" s="16"/>
      <c r="V69" s="19"/>
      <c r="W69" s="113"/>
      <c r="X69" s="99"/>
      <c r="Y69" s="99"/>
      <c r="Z69" s="99"/>
      <c r="AA69" s="99"/>
    </row>
    <row r="70" spans="1:27" ht="17.100000000000001" hidden="1" customHeight="1" x14ac:dyDescent="0.2">
      <c r="A70" s="10"/>
      <c r="B70" s="11"/>
      <c r="C70" s="12"/>
      <c r="D70" s="10"/>
      <c r="E70" s="13"/>
      <c r="F70" s="13"/>
      <c r="G70" s="15"/>
      <c r="H70" s="16"/>
      <c r="I70" s="17"/>
      <c r="J70" s="17"/>
      <c r="K70" s="17"/>
      <c r="L70" s="17"/>
      <c r="M70" s="17"/>
      <c r="N70" s="17"/>
      <c r="O70" s="16"/>
      <c r="P70" s="19"/>
      <c r="Q70" s="16"/>
      <c r="R70" s="19"/>
      <c r="S70" s="16"/>
      <c r="T70" s="66"/>
      <c r="U70" s="16"/>
      <c r="V70" s="19"/>
      <c r="W70" s="113"/>
      <c r="X70" s="99"/>
      <c r="Y70" s="99"/>
      <c r="Z70" s="99"/>
      <c r="AA70" s="99"/>
    </row>
    <row r="71" spans="1:27" ht="17.100000000000001" hidden="1" customHeight="1" thickBot="1" x14ac:dyDescent="0.25">
      <c r="A71" s="45"/>
      <c r="B71" s="11"/>
      <c r="C71" s="12"/>
      <c r="D71" s="10"/>
      <c r="E71" s="13"/>
      <c r="F71" s="13"/>
      <c r="G71" s="15">
        <f>SUM(H71:N71)</f>
        <v>0</v>
      </c>
      <c r="H71" s="16"/>
      <c r="I71" s="17"/>
      <c r="J71" s="17"/>
      <c r="K71" s="17"/>
      <c r="L71" s="17"/>
      <c r="M71" s="17"/>
      <c r="N71" s="17"/>
      <c r="O71" s="16"/>
      <c r="P71" s="19"/>
      <c r="Q71" s="16"/>
      <c r="R71" s="19"/>
      <c r="S71" s="16"/>
      <c r="T71" s="66"/>
      <c r="U71" s="16"/>
      <c r="V71" s="19"/>
      <c r="W71" s="114"/>
      <c r="X71" s="100"/>
      <c r="Y71" s="100"/>
      <c r="Z71" s="100"/>
      <c r="AA71" s="100"/>
    </row>
    <row r="72" spans="1:27" s="76" customFormat="1" ht="17.100000000000001" hidden="1" customHeight="1" thickTop="1" thickBot="1" x14ac:dyDescent="0.25">
      <c r="A72" s="194" t="s">
        <v>14</v>
      </c>
      <c r="B72" s="172"/>
      <c r="C72" s="30"/>
      <c r="D72" s="31">
        <f>SUM(D67:D71)</f>
        <v>0</v>
      </c>
      <c r="E72" s="32"/>
      <c r="F72" s="32"/>
      <c r="G72" s="31">
        <f>SUM(G67:G71)</f>
        <v>0</v>
      </c>
      <c r="H72" s="33">
        <f t="shared" ref="H72:AA72" si="14">SUM(H67:H71)</f>
        <v>0</v>
      </c>
      <c r="I72" s="34">
        <f t="shared" si="14"/>
        <v>0</v>
      </c>
      <c r="J72" s="34">
        <f t="shared" si="14"/>
        <v>0</v>
      </c>
      <c r="K72" s="34">
        <f t="shared" si="14"/>
        <v>0</v>
      </c>
      <c r="L72" s="34">
        <f t="shared" si="14"/>
        <v>0</v>
      </c>
      <c r="M72" s="34">
        <f t="shared" si="14"/>
        <v>0</v>
      </c>
      <c r="N72" s="34">
        <f t="shared" si="14"/>
        <v>0</v>
      </c>
      <c r="O72" s="33">
        <f t="shared" si="14"/>
        <v>0</v>
      </c>
      <c r="P72" s="35">
        <f t="shared" si="14"/>
        <v>0</v>
      </c>
      <c r="Q72" s="33">
        <f t="shared" si="14"/>
        <v>0</v>
      </c>
      <c r="R72" s="35">
        <f t="shared" si="14"/>
        <v>0</v>
      </c>
      <c r="S72" s="33">
        <f t="shared" si="14"/>
        <v>0</v>
      </c>
      <c r="T72" s="35">
        <f t="shared" si="14"/>
        <v>0</v>
      </c>
      <c r="U72" s="33">
        <f t="shared" si="14"/>
        <v>0</v>
      </c>
      <c r="V72" s="35">
        <f t="shared" si="14"/>
        <v>0</v>
      </c>
      <c r="W72" s="35">
        <f t="shared" si="14"/>
        <v>0</v>
      </c>
      <c r="X72" s="35">
        <f t="shared" si="14"/>
        <v>0</v>
      </c>
      <c r="Y72" s="35">
        <f t="shared" si="14"/>
        <v>0</v>
      </c>
      <c r="Z72" s="35">
        <f t="shared" si="14"/>
        <v>0</v>
      </c>
      <c r="AA72" s="35">
        <f t="shared" si="14"/>
        <v>0</v>
      </c>
    </row>
    <row r="73" spans="1:27" ht="17.100000000000001" customHeight="1" thickTop="1" x14ac:dyDescent="0.2">
      <c r="A73" s="173" t="s">
        <v>69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5"/>
    </row>
    <row r="74" spans="1:27" ht="17.100000000000001" customHeight="1" thickBot="1" x14ac:dyDescent="0.25">
      <c r="A74" s="176" t="s">
        <v>70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8"/>
    </row>
    <row r="75" spans="1:27" ht="17.100000000000001" customHeight="1" thickTop="1" x14ac:dyDescent="0.2">
      <c r="A75" s="38">
        <v>1</v>
      </c>
      <c r="B75" s="115" t="s">
        <v>71</v>
      </c>
      <c r="C75" s="37" t="s">
        <v>123</v>
      </c>
      <c r="D75" s="38">
        <v>4</v>
      </c>
      <c r="E75" s="39"/>
      <c r="F75" s="39" t="s">
        <v>31</v>
      </c>
      <c r="G75" s="40">
        <f t="shared" ref="G75:G81" si="15">SUM(H75:N75)</f>
        <v>30</v>
      </c>
      <c r="H75" s="41">
        <v>15</v>
      </c>
      <c r="I75" s="42"/>
      <c r="J75" s="42"/>
      <c r="K75" s="42">
        <v>15</v>
      </c>
      <c r="L75" s="42"/>
      <c r="M75" s="42"/>
      <c r="N75" s="42"/>
      <c r="O75" s="41">
        <v>15</v>
      </c>
      <c r="P75" s="43">
        <v>15</v>
      </c>
      <c r="Q75" s="41"/>
      <c r="R75" s="43"/>
      <c r="S75" s="41"/>
      <c r="T75" s="59"/>
      <c r="U75" s="41"/>
      <c r="V75" s="43"/>
      <c r="W75" s="116">
        <v>4</v>
      </c>
      <c r="X75" s="103">
        <v>1.7</v>
      </c>
      <c r="Y75" s="103"/>
      <c r="Z75" s="103">
        <v>4</v>
      </c>
      <c r="AA75" s="103"/>
    </row>
    <row r="76" spans="1:27" ht="17.100000000000001" customHeight="1" x14ac:dyDescent="0.2">
      <c r="A76" s="10">
        <v>2</v>
      </c>
      <c r="B76" s="11" t="s">
        <v>72</v>
      </c>
      <c r="C76" s="12" t="s">
        <v>122</v>
      </c>
      <c r="D76" s="10">
        <v>5</v>
      </c>
      <c r="E76" s="13" t="s">
        <v>34</v>
      </c>
      <c r="F76" s="13"/>
      <c r="G76" s="15">
        <f t="shared" si="15"/>
        <v>45</v>
      </c>
      <c r="H76" s="16">
        <v>15</v>
      </c>
      <c r="I76" s="17"/>
      <c r="J76" s="17"/>
      <c r="K76" s="17">
        <v>30</v>
      </c>
      <c r="L76" s="17"/>
      <c r="M76" s="17"/>
      <c r="N76" s="17"/>
      <c r="O76" s="16"/>
      <c r="P76" s="19"/>
      <c r="Q76" s="16">
        <v>15</v>
      </c>
      <c r="R76" s="19">
        <v>30</v>
      </c>
      <c r="S76" s="16"/>
      <c r="T76" s="66"/>
      <c r="U76" s="16"/>
      <c r="V76" s="19"/>
      <c r="W76" s="113">
        <v>5</v>
      </c>
      <c r="X76" s="99">
        <v>2.4</v>
      </c>
      <c r="Y76" s="99"/>
      <c r="Z76" s="99">
        <v>5</v>
      </c>
      <c r="AA76" s="99"/>
    </row>
    <row r="77" spans="1:27" ht="17.100000000000001" customHeight="1" x14ac:dyDescent="0.2">
      <c r="A77" s="10">
        <v>3</v>
      </c>
      <c r="B77" s="11" t="s">
        <v>73</v>
      </c>
      <c r="C77" s="12" t="s">
        <v>121</v>
      </c>
      <c r="D77" s="10">
        <v>5</v>
      </c>
      <c r="E77" s="13" t="s">
        <v>34</v>
      </c>
      <c r="F77" s="13"/>
      <c r="G77" s="15">
        <f t="shared" si="15"/>
        <v>60</v>
      </c>
      <c r="H77" s="16">
        <v>30</v>
      </c>
      <c r="I77" s="17"/>
      <c r="J77" s="17"/>
      <c r="K77" s="17">
        <v>30</v>
      </c>
      <c r="L77" s="17"/>
      <c r="M77" s="17"/>
      <c r="N77" s="17"/>
      <c r="O77" s="16"/>
      <c r="P77" s="19"/>
      <c r="Q77" s="16">
        <v>30</v>
      </c>
      <c r="R77" s="19">
        <v>30</v>
      </c>
      <c r="S77" s="16"/>
      <c r="T77" s="66"/>
      <c r="U77" s="16"/>
      <c r="V77" s="19"/>
      <c r="W77" s="113">
        <v>5</v>
      </c>
      <c r="X77" s="99">
        <v>3.4</v>
      </c>
      <c r="Y77" s="99"/>
      <c r="Z77" s="99">
        <v>5</v>
      </c>
      <c r="AA77" s="99"/>
    </row>
    <row r="78" spans="1:27" ht="17.100000000000001" customHeight="1" x14ac:dyDescent="0.2">
      <c r="A78" s="10">
        <v>4</v>
      </c>
      <c r="B78" s="11" t="s">
        <v>74</v>
      </c>
      <c r="C78" s="12" t="s">
        <v>120</v>
      </c>
      <c r="D78" s="10">
        <v>4</v>
      </c>
      <c r="E78" s="13" t="s">
        <v>36</v>
      </c>
      <c r="F78" s="13"/>
      <c r="G78" s="15">
        <f t="shared" si="15"/>
        <v>45</v>
      </c>
      <c r="H78" s="16">
        <v>15</v>
      </c>
      <c r="I78" s="17"/>
      <c r="J78" s="17"/>
      <c r="K78" s="17">
        <v>30</v>
      </c>
      <c r="L78" s="17"/>
      <c r="M78" s="17"/>
      <c r="N78" s="17"/>
      <c r="O78" s="16"/>
      <c r="P78" s="19"/>
      <c r="Q78" s="16"/>
      <c r="R78" s="19"/>
      <c r="S78" s="16">
        <v>15</v>
      </c>
      <c r="T78" s="66">
        <v>30</v>
      </c>
      <c r="U78" s="16"/>
      <c r="V78" s="19"/>
      <c r="W78" s="113">
        <v>3</v>
      </c>
      <c r="X78" s="99">
        <v>2.4</v>
      </c>
      <c r="Y78" s="99"/>
      <c r="Z78" s="99">
        <v>1</v>
      </c>
      <c r="AA78" s="99"/>
    </row>
    <row r="79" spans="1:27" ht="17.100000000000001" customHeight="1" x14ac:dyDescent="0.2">
      <c r="A79" s="10">
        <v>5</v>
      </c>
      <c r="B79" s="11" t="s">
        <v>75</v>
      </c>
      <c r="C79" s="12" t="s">
        <v>119</v>
      </c>
      <c r="D79" s="10">
        <v>4</v>
      </c>
      <c r="E79" s="13"/>
      <c r="F79" s="13" t="s">
        <v>36</v>
      </c>
      <c r="G79" s="15">
        <f t="shared" si="15"/>
        <v>45</v>
      </c>
      <c r="H79" s="16">
        <v>15</v>
      </c>
      <c r="I79" s="17"/>
      <c r="J79" s="17"/>
      <c r="K79" s="17">
        <v>30</v>
      </c>
      <c r="L79" s="17"/>
      <c r="M79" s="17"/>
      <c r="N79" s="17"/>
      <c r="O79" s="16"/>
      <c r="P79" s="19"/>
      <c r="Q79" s="16"/>
      <c r="R79" s="19"/>
      <c r="S79" s="16">
        <v>15</v>
      </c>
      <c r="T79" s="66">
        <v>30</v>
      </c>
      <c r="U79" s="16"/>
      <c r="V79" s="19"/>
      <c r="W79" s="113">
        <v>4</v>
      </c>
      <c r="X79" s="99">
        <v>2.4</v>
      </c>
      <c r="Y79" s="99"/>
      <c r="Z79" s="99">
        <v>2</v>
      </c>
      <c r="AA79" s="99"/>
    </row>
    <row r="80" spans="1:27" ht="17.100000000000001" customHeight="1" x14ac:dyDescent="0.2">
      <c r="A80" s="10">
        <v>6</v>
      </c>
      <c r="B80" s="11" t="s">
        <v>76</v>
      </c>
      <c r="C80" s="12" t="s">
        <v>118</v>
      </c>
      <c r="D80" s="10">
        <v>3</v>
      </c>
      <c r="E80" s="13"/>
      <c r="F80" s="13" t="s">
        <v>36</v>
      </c>
      <c r="G80" s="15">
        <f t="shared" si="15"/>
        <v>30</v>
      </c>
      <c r="H80" s="16">
        <v>15</v>
      </c>
      <c r="I80" s="17"/>
      <c r="J80" s="17"/>
      <c r="K80" s="17">
        <v>15</v>
      </c>
      <c r="L80" s="17"/>
      <c r="M80" s="17"/>
      <c r="N80" s="17"/>
      <c r="O80" s="16"/>
      <c r="P80" s="19"/>
      <c r="Q80" s="16"/>
      <c r="R80" s="19"/>
      <c r="S80" s="16">
        <v>15</v>
      </c>
      <c r="T80" s="66">
        <v>15</v>
      </c>
      <c r="U80" s="16"/>
      <c r="V80" s="19"/>
      <c r="W80" s="113">
        <v>4</v>
      </c>
      <c r="X80" s="99">
        <v>1.7</v>
      </c>
      <c r="Y80" s="99"/>
      <c r="Z80" s="99">
        <v>1</v>
      </c>
      <c r="AA80" s="99"/>
    </row>
    <row r="81" spans="1:27" ht="17.100000000000001" customHeight="1" thickBot="1" x14ac:dyDescent="0.25">
      <c r="A81" s="45">
        <v>7</v>
      </c>
      <c r="B81" s="11" t="s">
        <v>77</v>
      </c>
      <c r="C81" s="12" t="s">
        <v>117</v>
      </c>
      <c r="D81" s="10">
        <v>5</v>
      </c>
      <c r="E81" s="13"/>
      <c r="F81" s="13" t="s">
        <v>36</v>
      </c>
      <c r="G81" s="15">
        <f t="shared" si="15"/>
        <v>45</v>
      </c>
      <c r="H81" s="16">
        <v>15</v>
      </c>
      <c r="I81" s="17"/>
      <c r="J81" s="17"/>
      <c r="K81" s="17">
        <v>30</v>
      </c>
      <c r="L81" s="17"/>
      <c r="M81" s="17"/>
      <c r="N81" s="17"/>
      <c r="O81" s="16"/>
      <c r="P81" s="19"/>
      <c r="Q81" s="16"/>
      <c r="R81" s="19"/>
      <c r="S81" s="16">
        <v>15</v>
      </c>
      <c r="T81" s="66">
        <v>30</v>
      </c>
      <c r="U81" s="16"/>
      <c r="V81" s="19"/>
      <c r="W81" s="114">
        <v>5</v>
      </c>
      <c r="X81" s="100">
        <v>2.4</v>
      </c>
      <c r="Y81" s="100"/>
      <c r="Z81" s="100">
        <v>3</v>
      </c>
      <c r="AA81" s="100"/>
    </row>
    <row r="82" spans="1:27" s="76" customFormat="1" ht="17.100000000000001" customHeight="1" thickTop="1" thickBot="1" x14ac:dyDescent="0.25">
      <c r="A82" s="194" t="s">
        <v>14</v>
      </c>
      <c r="B82" s="172"/>
      <c r="C82" s="30"/>
      <c r="D82" s="31">
        <f>SUM(D75:D81)</f>
        <v>30</v>
      </c>
      <c r="E82" s="32"/>
      <c r="F82" s="32"/>
      <c r="G82" s="31">
        <f>SUM(G75:G81)</f>
        <v>300</v>
      </c>
      <c r="H82" s="33">
        <f t="shared" ref="H82:AA82" si="16">SUM(H75:H81)</f>
        <v>120</v>
      </c>
      <c r="I82" s="34">
        <f t="shared" si="16"/>
        <v>0</v>
      </c>
      <c r="J82" s="34">
        <f t="shared" si="16"/>
        <v>0</v>
      </c>
      <c r="K82" s="34">
        <f t="shared" si="16"/>
        <v>180</v>
      </c>
      <c r="L82" s="34">
        <f t="shared" si="16"/>
        <v>0</v>
      </c>
      <c r="M82" s="34">
        <f t="shared" si="16"/>
        <v>0</v>
      </c>
      <c r="N82" s="34">
        <f t="shared" si="16"/>
        <v>0</v>
      </c>
      <c r="O82" s="33">
        <f t="shared" si="16"/>
        <v>15</v>
      </c>
      <c r="P82" s="35">
        <f t="shared" si="16"/>
        <v>15</v>
      </c>
      <c r="Q82" s="33">
        <f t="shared" si="16"/>
        <v>45</v>
      </c>
      <c r="R82" s="35">
        <f t="shared" si="16"/>
        <v>60</v>
      </c>
      <c r="S82" s="33">
        <f t="shared" si="16"/>
        <v>60</v>
      </c>
      <c r="T82" s="35">
        <f t="shared" si="16"/>
        <v>105</v>
      </c>
      <c r="U82" s="33">
        <f t="shared" si="16"/>
        <v>0</v>
      </c>
      <c r="V82" s="35">
        <f t="shared" si="16"/>
        <v>0</v>
      </c>
      <c r="W82" s="35">
        <f t="shared" si="16"/>
        <v>30</v>
      </c>
      <c r="X82" s="35">
        <f t="shared" si="16"/>
        <v>16.399999999999999</v>
      </c>
      <c r="Y82" s="35">
        <f t="shared" si="16"/>
        <v>0</v>
      </c>
      <c r="Z82" s="35">
        <f t="shared" si="16"/>
        <v>21</v>
      </c>
      <c r="AA82" s="35">
        <f t="shared" si="16"/>
        <v>0</v>
      </c>
    </row>
    <row r="83" spans="1:27" ht="17.100000000000001" hidden="1" customHeight="1" thickTop="1" thickBot="1" x14ac:dyDescent="0.25">
      <c r="A83" s="185" t="s">
        <v>78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7"/>
    </row>
    <row r="84" spans="1:27" ht="17.100000000000001" hidden="1" customHeight="1" thickTop="1" x14ac:dyDescent="0.2">
      <c r="A84" s="38"/>
      <c r="B84" s="115"/>
      <c r="C84" s="37"/>
      <c r="D84" s="38"/>
      <c r="E84" s="39"/>
      <c r="F84" s="39"/>
      <c r="G84" s="40"/>
      <c r="H84" s="41"/>
      <c r="I84" s="42"/>
      <c r="J84" s="42"/>
      <c r="K84" s="42"/>
      <c r="L84" s="42"/>
      <c r="M84" s="42"/>
      <c r="N84" s="42"/>
      <c r="O84" s="41"/>
      <c r="P84" s="43"/>
      <c r="Q84" s="41"/>
      <c r="R84" s="43"/>
      <c r="S84" s="41"/>
      <c r="T84" s="59"/>
      <c r="U84" s="41"/>
      <c r="V84" s="43"/>
      <c r="W84" s="116"/>
      <c r="X84" s="103"/>
      <c r="Y84" s="103"/>
      <c r="Z84" s="103"/>
      <c r="AA84" s="103"/>
    </row>
    <row r="85" spans="1:27" ht="17.100000000000001" hidden="1" customHeight="1" x14ac:dyDescent="0.2">
      <c r="A85" s="10"/>
      <c r="B85" s="11"/>
      <c r="C85" s="12"/>
      <c r="D85" s="10"/>
      <c r="E85" s="13"/>
      <c r="F85" s="13"/>
      <c r="G85" s="15"/>
      <c r="H85" s="16"/>
      <c r="I85" s="17"/>
      <c r="J85" s="17"/>
      <c r="K85" s="17"/>
      <c r="L85" s="17"/>
      <c r="M85" s="17"/>
      <c r="N85" s="17"/>
      <c r="O85" s="16"/>
      <c r="P85" s="19"/>
      <c r="Q85" s="16"/>
      <c r="R85" s="19"/>
      <c r="S85" s="16"/>
      <c r="T85" s="66"/>
      <c r="U85" s="16"/>
      <c r="V85" s="19"/>
      <c r="W85" s="113"/>
      <c r="X85" s="99"/>
      <c r="Y85" s="99"/>
      <c r="Z85" s="99"/>
      <c r="AA85" s="99"/>
    </row>
    <row r="86" spans="1:27" ht="17.100000000000001" hidden="1" customHeight="1" x14ac:dyDescent="0.2">
      <c r="A86" s="10"/>
      <c r="B86" s="11"/>
      <c r="C86" s="12"/>
      <c r="D86" s="10"/>
      <c r="E86" s="13"/>
      <c r="F86" s="13"/>
      <c r="G86" s="15">
        <f>SUM(H86:N86)</f>
        <v>0</v>
      </c>
      <c r="H86" s="16"/>
      <c r="I86" s="17"/>
      <c r="J86" s="17"/>
      <c r="K86" s="17"/>
      <c r="L86" s="17"/>
      <c r="M86" s="17"/>
      <c r="N86" s="17"/>
      <c r="O86" s="16"/>
      <c r="P86" s="19"/>
      <c r="Q86" s="16"/>
      <c r="R86" s="19"/>
      <c r="S86" s="16"/>
      <c r="T86" s="66"/>
      <c r="U86" s="16"/>
      <c r="V86" s="19"/>
      <c r="W86" s="113"/>
      <c r="X86" s="99"/>
      <c r="Y86" s="99"/>
      <c r="Z86" s="99"/>
      <c r="AA86" s="99"/>
    </row>
    <row r="87" spans="1:27" ht="17.100000000000001" hidden="1" customHeight="1" x14ac:dyDescent="0.2">
      <c r="A87" s="10"/>
      <c r="B87" s="11"/>
      <c r="C87" s="12"/>
      <c r="D87" s="10"/>
      <c r="E87" s="13"/>
      <c r="F87" s="13"/>
      <c r="G87" s="15">
        <f>SUM(H87:N87)</f>
        <v>0</v>
      </c>
      <c r="H87" s="16"/>
      <c r="I87" s="17"/>
      <c r="J87" s="17"/>
      <c r="K87" s="17"/>
      <c r="L87" s="17"/>
      <c r="M87" s="17"/>
      <c r="N87" s="17"/>
      <c r="O87" s="16"/>
      <c r="P87" s="19"/>
      <c r="Q87" s="16"/>
      <c r="R87" s="19"/>
      <c r="S87" s="16"/>
      <c r="T87" s="66"/>
      <c r="U87" s="16"/>
      <c r="V87" s="19"/>
      <c r="W87" s="113"/>
      <c r="X87" s="99"/>
      <c r="Y87" s="99"/>
      <c r="Z87" s="99"/>
      <c r="AA87" s="99"/>
    </row>
    <row r="88" spans="1:27" ht="17.100000000000001" hidden="1" customHeight="1" thickBot="1" x14ac:dyDescent="0.25">
      <c r="A88" s="45"/>
      <c r="B88" s="11"/>
      <c r="C88" s="12"/>
      <c r="D88" s="10"/>
      <c r="E88" s="13"/>
      <c r="F88" s="13"/>
      <c r="G88" s="15">
        <f>SUM(H88:N88)</f>
        <v>0</v>
      </c>
      <c r="H88" s="16"/>
      <c r="I88" s="17"/>
      <c r="J88" s="17"/>
      <c r="K88" s="17"/>
      <c r="L88" s="17"/>
      <c r="M88" s="17"/>
      <c r="N88" s="17"/>
      <c r="O88" s="16"/>
      <c r="P88" s="19"/>
      <c r="Q88" s="16"/>
      <c r="R88" s="19"/>
      <c r="S88" s="16"/>
      <c r="T88" s="66"/>
      <c r="U88" s="16"/>
      <c r="V88" s="19"/>
      <c r="W88" s="114"/>
      <c r="X88" s="100"/>
      <c r="Y88" s="100"/>
      <c r="Z88" s="100"/>
      <c r="AA88" s="100"/>
    </row>
    <row r="89" spans="1:27" s="76" customFormat="1" ht="17.100000000000001" hidden="1" customHeight="1" thickTop="1" thickBot="1" x14ac:dyDescent="0.25">
      <c r="A89" s="171" t="s">
        <v>14</v>
      </c>
      <c r="B89" s="172"/>
      <c r="C89" s="30"/>
      <c r="D89" s="31">
        <f>SUM(D84:D88)</f>
        <v>0</v>
      </c>
      <c r="E89" s="32"/>
      <c r="F89" s="32"/>
      <c r="G89" s="31">
        <f>SUM(G84:G88)</f>
        <v>0</v>
      </c>
      <c r="H89" s="33">
        <f t="shared" ref="H89:AA89" si="17">SUM(H84:H88)</f>
        <v>0</v>
      </c>
      <c r="I89" s="34">
        <f t="shared" si="17"/>
        <v>0</v>
      </c>
      <c r="J89" s="34">
        <f t="shared" si="17"/>
        <v>0</v>
      </c>
      <c r="K89" s="34">
        <f t="shared" si="17"/>
        <v>0</v>
      </c>
      <c r="L89" s="34">
        <f t="shared" si="17"/>
        <v>0</v>
      </c>
      <c r="M89" s="34">
        <f t="shared" si="17"/>
        <v>0</v>
      </c>
      <c r="N89" s="34">
        <f t="shared" si="17"/>
        <v>0</v>
      </c>
      <c r="O89" s="33">
        <f t="shared" si="17"/>
        <v>0</v>
      </c>
      <c r="P89" s="35">
        <f t="shared" si="17"/>
        <v>0</v>
      </c>
      <c r="Q89" s="33">
        <f t="shared" si="17"/>
        <v>0</v>
      </c>
      <c r="R89" s="35">
        <f t="shared" si="17"/>
        <v>0</v>
      </c>
      <c r="S89" s="33">
        <f t="shared" si="17"/>
        <v>0</v>
      </c>
      <c r="T89" s="35">
        <f t="shared" si="17"/>
        <v>0</v>
      </c>
      <c r="U89" s="33">
        <f t="shared" si="17"/>
        <v>0</v>
      </c>
      <c r="V89" s="35">
        <f t="shared" si="17"/>
        <v>0</v>
      </c>
      <c r="W89" s="35">
        <f t="shared" si="17"/>
        <v>0</v>
      </c>
      <c r="X89" s="35">
        <f t="shared" si="17"/>
        <v>0</v>
      </c>
      <c r="Y89" s="35">
        <f t="shared" si="17"/>
        <v>0</v>
      </c>
      <c r="Z89" s="35">
        <f t="shared" si="17"/>
        <v>0</v>
      </c>
      <c r="AA89" s="35">
        <f t="shared" si="17"/>
        <v>0</v>
      </c>
    </row>
    <row r="90" spans="1:27" ht="17.100000000000001" hidden="1" customHeight="1" thickTop="1" x14ac:dyDescent="0.2">
      <c r="A90" s="173" t="s">
        <v>79</v>
      </c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5"/>
    </row>
    <row r="91" spans="1:27" ht="17.100000000000001" hidden="1" customHeight="1" thickBot="1" x14ac:dyDescent="0.25">
      <c r="A91" s="176" t="s">
        <v>80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8"/>
    </row>
    <row r="92" spans="1:27" ht="17.100000000000001" hidden="1" customHeight="1" thickTop="1" x14ac:dyDescent="0.2">
      <c r="A92" s="38"/>
      <c r="B92" s="115"/>
      <c r="C92" s="37"/>
      <c r="D92" s="38"/>
      <c r="E92" s="39"/>
      <c r="F92" s="39"/>
      <c r="G92" s="40">
        <f>SUM(H92:N92)</f>
        <v>0</v>
      </c>
      <c r="H92" s="41"/>
      <c r="I92" s="42"/>
      <c r="J92" s="42"/>
      <c r="K92" s="42"/>
      <c r="L92" s="42"/>
      <c r="M92" s="42"/>
      <c r="N92" s="42"/>
      <c r="O92" s="41"/>
      <c r="P92" s="43"/>
      <c r="Q92" s="41"/>
      <c r="R92" s="43"/>
      <c r="S92" s="41"/>
      <c r="T92" s="59"/>
      <c r="U92" s="41"/>
      <c r="V92" s="43"/>
      <c r="W92" s="116"/>
      <c r="X92" s="103"/>
      <c r="Y92" s="103"/>
      <c r="Z92" s="103"/>
      <c r="AA92" s="103"/>
    </row>
    <row r="93" spans="1:27" ht="17.100000000000001" hidden="1" customHeight="1" x14ac:dyDescent="0.2">
      <c r="A93" s="10"/>
      <c r="B93" s="11"/>
      <c r="C93" s="12"/>
      <c r="D93" s="10"/>
      <c r="E93" s="13"/>
      <c r="F93" s="13"/>
      <c r="G93" s="15">
        <f>SUM(H93:N93)</f>
        <v>0</v>
      </c>
      <c r="H93" s="16"/>
      <c r="I93" s="17"/>
      <c r="J93" s="17"/>
      <c r="K93" s="17"/>
      <c r="L93" s="17"/>
      <c r="M93" s="17"/>
      <c r="N93" s="17"/>
      <c r="O93" s="16"/>
      <c r="P93" s="19"/>
      <c r="Q93" s="16"/>
      <c r="R93" s="19"/>
      <c r="S93" s="16"/>
      <c r="T93" s="66"/>
      <c r="U93" s="16"/>
      <c r="V93" s="19"/>
      <c r="W93" s="113"/>
      <c r="X93" s="99"/>
      <c r="Y93" s="99"/>
      <c r="Z93" s="99"/>
      <c r="AA93" s="99"/>
    </row>
    <row r="94" spans="1:27" ht="17.100000000000001" hidden="1" customHeight="1" x14ac:dyDescent="0.2">
      <c r="A94" s="10"/>
      <c r="B94" s="11"/>
      <c r="C94" s="12"/>
      <c r="D94" s="10"/>
      <c r="E94" s="13"/>
      <c r="F94" s="13"/>
      <c r="G94" s="15">
        <f>SUM(H94:N94)</f>
        <v>0</v>
      </c>
      <c r="H94" s="16"/>
      <c r="I94" s="17"/>
      <c r="J94" s="17"/>
      <c r="K94" s="17"/>
      <c r="L94" s="17"/>
      <c r="M94" s="17"/>
      <c r="N94" s="17"/>
      <c r="O94" s="16"/>
      <c r="P94" s="19"/>
      <c r="Q94" s="16"/>
      <c r="R94" s="19"/>
      <c r="S94" s="16"/>
      <c r="T94" s="66"/>
      <c r="U94" s="16"/>
      <c r="V94" s="19"/>
      <c r="W94" s="113"/>
      <c r="X94" s="99"/>
      <c r="Y94" s="99"/>
      <c r="Z94" s="99"/>
      <c r="AA94" s="99"/>
    </row>
    <row r="95" spans="1:27" ht="17.100000000000001" hidden="1" customHeight="1" x14ac:dyDescent="0.2">
      <c r="A95" s="10"/>
      <c r="B95" s="11"/>
      <c r="C95" s="12"/>
      <c r="D95" s="10"/>
      <c r="E95" s="13"/>
      <c r="F95" s="13"/>
      <c r="G95" s="15">
        <f>SUM(H95:N95)</f>
        <v>0</v>
      </c>
      <c r="H95" s="16"/>
      <c r="I95" s="17"/>
      <c r="J95" s="17"/>
      <c r="K95" s="17"/>
      <c r="L95" s="17"/>
      <c r="M95" s="17"/>
      <c r="N95" s="17"/>
      <c r="O95" s="16"/>
      <c r="P95" s="19"/>
      <c r="Q95" s="16"/>
      <c r="R95" s="19"/>
      <c r="S95" s="16"/>
      <c r="T95" s="66"/>
      <c r="U95" s="16"/>
      <c r="V95" s="19"/>
      <c r="W95" s="113"/>
      <c r="X95" s="99"/>
      <c r="Y95" s="99"/>
      <c r="Z95" s="99"/>
      <c r="AA95" s="99"/>
    </row>
    <row r="96" spans="1:27" ht="17.100000000000001" hidden="1" customHeight="1" thickBot="1" x14ac:dyDescent="0.25">
      <c r="A96" s="45"/>
      <c r="B96" s="11"/>
      <c r="C96" s="12"/>
      <c r="D96" s="10"/>
      <c r="E96" s="13"/>
      <c r="F96" s="13"/>
      <c r="G96" s="15">
        <f>SUM(H96:N96)</f>
        <v>0</v>
      </c>
      <c r="H96" s="16"/>
      <c r="I96" s="17"/>
      <c r="J96" s="17"/>
      <c r="K96" s="17"/>
      <c r="L96" s="17"/>
      <c r="M96" s="17"/>
      <c r="N96" s="17"/>
      <c r="O96" s="16"/>
      <c r="P96" s="19"/>
      <c r="Q96" s="16"/>
      <c r="R96" s="19"/>
      <c r="S96" s="16"/>
      <c r="T96" s="66"/>
      <c r="U96" s="16"/>
      <c r="V96" s="19"/>
      <c r="W96" s="114"/>
      <c r="X96" s="100"/>
      <c r="Y96" s="100"/>
      <c r="Z96" s="100"/>
      <c r="AA96" s="100"/>
    </row>
    <row r="97" spans="1:28" s="76" customFormat="1" ht="17.100000000000001" hidden="1" customHeight="1" thickTop="1" thickBot="1" x14ac:dyDescent="0.25">
      <c r="A97" s="86" t="s">
        <v>14</v>
      </c>
      <c r="B97" s="87"/>
      <c r="C97" s="30"/>
      <c r="D97" s="31">
        <f>SUM(D92:D96)</f>
        <v>0</v>
      </c>
      <c r="E97" s="32"/>
      <c r="F97" s="32"/>
      <c r="G97" s="31">
        <f>SUM(G92:G96)</f>
        <v>0</v>
      </c>
      <c r="H97" s="33">
        <f t="shared" ref="H97:AA97" si="18">SUM(H92:H96)</f>
        <v>0</v>
      </c>
      <c r="I97" s="34">
        <f t="shared" si="18"/>
        <v>0</v>
      </c>
      <c r="J97" s="34">
        <f t="shared" si="18"/>
        <v>0</v>
      </c>
      <c r="K97" s="34">
        <f t="shared" si="18"/>
        <v>0</v>
      </c>
      <c r="L97" s="34">
        <f t="shared" si="18"/>
        <v>0</v>
      </c>
      <c r="M97" s="34">
        <f t="shared" si="18"/>
        <v>0</v>
      </c>
      <c r="N97" s="34">
        <f t="shared" si="18"/>
        <v>0</v>
      </c>
      <c r="O97" s="33">
        <f t="shared" si="18"/>
        <v>0</v>
      </c>
      <c r="P97" s="35">
        <f t="shared" si="18"/>
        <v>0</v>
      </c>
      <c r="Q97" s="33">
        <f t="shared" si="18"/>
        <v>0</v>
      </c>
      <c r="R97" s="35">
        <f t="shared" si="18"/>
        <v>0</v>
      </c>
      <c r="S97" s="33">
        <f t="shared" si="18"/>
        <v>0</v>
      </c>
      <c r="T97" s="35">
        <f t="shared" si="18"/>
        <v>0</v>
      </c>
      <c r="U97" s="33">
        <f t="shared" si="18"/>
        <v>0</v>
      </c>
      <c r="V97" s="35">
        <f t="shared" si="18"/>
        <v>0</v>
      </c>
      <c r="W97" s="35">
        <f t="shared" si="18"/>
        <v>0</v>
      </c>
      <c r="X97" s="35">
        <f t="shared" si="18"/>
        <v>0</v>
      </c>
      <c r="Y97" s="35">
        <f t="shared" si="18"/>
        <v>0</v>
      </c>
      <c r="Z97" s="35">
        <f t="shared" si="18"/>
        <v>0</v>
      </c>
      <c r="AA97" s="35">
        <f t="shared" si="18"/>
        <v>0</v>
      </c>
    </row>
    <row r="98" spans="1:28" ht="17.100000000000001" customHeight="1" thickTop="1" thickBot="1" x14ac:dyDescent="0.25">
      <c r="A98" s="179" t="s">
        <v>81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1"/>
    </row>
    <row r="99" spans="1:28" ht="17.100000000000001" customHeight="1" thickTop="1" x14ac:dyDescent="0.2">
      <c r="A99" s="9"/>
      <c r="B99" s="88" t="s">
        <v>82</v>
      </c>
      <c r="C99" s="55" t="s">
        <v>116</v>
      </c>
      <c r="D99" s="9">
        <v>3</v>
      </c>
      <c r="E99" s="56"/>
      <c r="F99" s="56" t="s">
        <v>36</v>
      </c>
      <c r="G99" s="57">
        <f t="shared" ref="G99:G102" si="19">SUM(H99:N99)</f>
        <v>30</v>
      </c>
      <c r="H99" s="60"/>
      <c r="I99" s="89"/>
      <c r="J99" s="89"/>
      <c r="K99" s="89"/>
      <c r="L99" s="89"/>
      <c r="M99" s="89">
        <v>30</v>
      </c>
      <c r="N99" s="89"/>
      <c r="O99" s="60"/>
      <c r="P99" s="58"/>
      <c r="Q99" s="60"/>
      <c r="R99" s="58"/>
      <c r="S99" s="60"/>
      <c r="T99" s="90">
        <v>30</v>
      </c>
      <c r="U99" s="60"/>
      <c r="V99" s="58"/>
      <c r="W99" s="112">
        <v>3</v>
      </c>
      <c r="X99" s="103">
        <v>1.7</v>
      </c>
      <c r="Y99" s="103"/>
      <c r="Z99" s="103">
        <v>3</v>
      </c>
      <c r="AA99" s="103"/>
    </row>
    <row r="100" spans="1:28" ht="17.100000000000001" customHeight="1" x14ac:dyDescent="0.2">
      <c r="A100" s="10"/>
      <c r="B100" s="11" t="s">
        <v>83</v>
      </c>
      <c r="C100" s="12" t="s">
        <v>115</v>
      </c>
      <c r="D100" s="10">
        <v>3</v>
      </c>
      <c r="E100" s="13"/>
      <c r="F100" s="13" t="s">
        <v>38</v>
      </c>
      <c r="G100" s="15">
        <f t="shared" si="19"/>
        <v>30</v>
      </c>
      <c r="H100" s="16"/>
      <c r="I100" s="17"/>
      <c r="J100" s="17"/>
      <c r="K100" s="17"/>
      <c r="L100" s="17"/>
      <c r="M100" s="17">
        <v>30</v>
      </c>
      <c r="N100" s="17"/>
      <c r="O100" s="16"/>
      <c r="P100" s="19"/>
      <c r="Q100" s="16"/>
      <c r="R100" s="19"/>
      <c r="S100" s="16"/>
      <c r="T100" s="66"/>
      <c r="U100" s="16"/>
      <c r="V100" s="19">
        <v>30</v>
      </c>
      <c r="W100" s="113">
        <v>3</v>
      </c>
      <c r="X100" s="99">
        <v>1.7</v>
      </c>
      <c r="Y100" s="99"/>
      <c r="Z100" s="99">
        <v>3</v>
      </c>
      <c r="AA100" s="99"/>
    </row>
    <row r="101" spans="1:28" ht="17.100000000000001" customHeight="1" x14ac:dyDescent="0.2">
      <c r="A101" s="10"/>
      <c r="B101" s="11" t="s">
        <v>84</v>
      </c>
      <c r="C101" s="12" t="s">
        <v>114</v>
      </c>
      <c r="D101" s="10">
        <v>2</v>
      </c>
      <c r="E101" s="13"/>
      <c r="F101" s="13" t="s">
        <v>36</v>
      </c>
      <c r="G101" s="15">
        <f t="shared" si="19"/>
        <v>15</v>
      </c>
      <c r="H101" s="16"/>
      <c r="I101" s="17"/>
      <c r="J101" s="17"/>
      <c r="K101" s="17">
        <v>15</v>
      </c>
      <c r="L101" s="17"/>
      <c r="M101" s="17"/>
      <c r="N101" s="17"/>
      <c r="O101" s="16"/>
      <c r="P101" s="19"/>
      <c r="Q101" s="16"/>
      <c r="R101" s="19"/>
      <c r="S101" s="16"/>
      <c r="T101" s="66">
        <v>15</v>
      </c>
      <c r="U101" s="16"/>
      <c r="V101" s="19"/>
      <c r="W101" s="113">
        <v>2</v>
      </c>
      <c r="X101" s="99">
        <v>1.5</v>
      </c>
      <c r="Y101" s="99"/>
      <c r="Z101" s="99">
        <v>2</v>
      </c>
      <c r="AA101" s="99"/>
    </row>
    <row r="102" spans="1:28" ht="17.100000000000001" customHeight="1" thickBot="1" x14ac:dyDescent="0.25">
      <c r="A102" s="10"/>
      <c r="B102" s="11" t="s">
        <v>85</v>
      </c>
      <c r="C102" s="12" t="s">
        <v>113</v>
      </c>
      <c r="D102" s="10">
        <v>20</v>
      </c>
      <c r="E102" s="13"/>
      <c r="F102" s="13" t="s">
        <v>38</v>
      </c>
      <c r="G102" s="15">
        <f t="shared" si="19"/>
        <v>45</v>
      </c>
      <c r="H102" s="16"/>
      <c r="I102" s="17"/>
      <c r="J102" s="17"/>
      <c r="K102" s="17">
        <v>45</v>
      </c>
      <c r="L102" s="17"/>
      <c r="M102" s="17"/>
      <c r="N102" s="17"/>
      <c r="O102" s="16"/>
      <c r="P102" s="19"/>
      <c r="Q102" s="16"/>
      <c r="R102" s="19"/>
      <c r="S102" s="16"/>
      <c r="T102" s="66"/>
      <c r="U102" s="16"/>
      <c r="V102" s="19">
        <v>45</v>
      </c>
      <c r="W102" s="113">
        <v>20</v>
      </c>
      <c r="X102" s="99">
        <v>5</v>
      </c>
      <c r="Y102" s="99"/>
      <c r="Z102" s="99">
        <v>20</v>
      </c>
      <c r="AA102" s="99"/>
    </row>
    <row r="103" spans="1:28" ht="17.100000000000001" hidden="1" customHeight="1" thickBot="1" x14ac:dyDescent="0.25">
      <c r="A103" s="45"/>
      <c r="B103" s="11"/>
      <c r="C103" s="12"/>
      <c r="D103" s="10"/>
      <c r="E103" s="13"/>
      <c r="F103" s="13"/>
      <c r="G103" s="15">
        <f>SUM(H103:N103)</f>
        <v>0</v>
      </c>
      <c r="H103" s="16"/>
      <c r="I103" s="17"/>
      <c r="J103" s="17"/>
      <c r="K103" s="17"/>
      <c r="L103" s="17"/>
      <c r="M103" s="17"/>
      <c r="N103" s="17"/>
      <c r="O103" s="16"/>
      <c r="P103" s="19"/>
      <c r="Q103" s="16"/>
      <c r="R103" s="19"/>
      <c r="S103" s="16"/>
      <c r="T103" s="66"/>
      <c r="U103" s="16"/>
      <c r="V103" s="19"/>
      <c r="W103" s="114"/>
      <c r="X103" s="100"/>
      <c r="Y103" s="100"/>
      <c r="Z103" s="100"/>
      <c r="AA103" s="100"/>
    </row>
    <row r="104" spans="1:28" s="76" customFormat="1" ht="17.100000000000001" customHeight="1" thickTop="1" thickBot="1" x14ac:dyDescent="0.25">
      <c r="A104" s="171" t="s">
        <v>14</v>
      </c>
      <c r="B104" s="172"/>
      <c r="C104" s="30"/>
      <c r="D104" s="31">
        <f>SUM(D99:D103)</f>
        <v>28</v>
      </c>
      <c r="E104" s="32"/>
      <c r="F104" s="32"/>
      <c r="G104" s="31">
        <f>SUM(G99:G103)</f>
        <v>120</v>
      </c>
      <c r="H104" s="33">
        <f t="shared" ref="H104:AA104" si="20">SUM(H99:H103)</f>
        <v>0</v>
      </c>
      <c r="I104" s="34">
        <f t="shared" si="20"/>
        <v>0</v>
      </c>
      <c r="J104" s="34">
        <f t="shared" si="20"/>
        <v>0</v>
      </c>
      <c r="K104" s="34">
        <f t="shared" si="20"/>
        <v>60</v>
      </c>
      <c r="L104" s="34">
        <f t="shared" si="20"/>
        <v>0</v>
      </c>
      <c r="M104" s="34">
        <f t="shared" si="20"/>
        <v>60</v>
      </c>
      <c r="N104" s="34">
        <f t="shared" si="20"/>
        <v>0</v>
      </c>
      <c r="O104" s="33">
        <f t="shared" si="20"/>
        <v>0</v>
      </c>
      <c r="P104" s="35">
        <f t="shared" si="20"/>
        <v>0</v>
      </c>
      <c r="Q104" s="33">
        <f t="shared" si="20"/>
        <v>0</v>
      </c>
      <c r="R104" s="35">
        <f t="shared" si="20"/>
        <v>0</v>
      </c>
      <c r="S104" s="33">
        <f t="shared" si="20"/>
        <v>0</v>
      </c>
      <c r="T104" s="35">
        <f t="shared" si="20"/>
        <v>45</v>
      </c>
      <c r="U104" s="33">
        <f t="shared" si="20"/>
        <v>0</v>
      </c>
      <c r="V104" s="35">
        <f t="shared" si="20"/>
        <v>75</v>
      </c>
      <c r="W104" s="35">
        <f t="shared" si="20"/>
        <v>28</v>
      </c>
      <c r="X104" s="35">
        <f t="shared" si="20"/>
        <v>9.9</v>
      </c>
      <c r="Y104" s="35">
        <f t="shared" si="20"/>
        <v>0</v>
      </c>
      <c r="Z104" s="35">
        <f t="shared" si="20"/>
        <v>28</v>
      </c>
      <c r="AA104" s="35">
        <f t="shared" si="20"/>
        <v>0</v>
      </c>
    </row>
    <row r="105" spans="1:28" ht="17.100000000000001" hidden="1" customHeight="1" thickTop="1" thickBot="1" x14ac:dyDescent="0.25">
      <c r="A105" s="185" t="s">
        <v>86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7"/>
    </row>
    <row r="106" spans="1:28" ht="17.100000000000001" hidden="1" customHeight="1" thickTop="1" thickBot="1" x14ac:dyDescent="0.25">
      <c r="A106" s="120"/>
      <c r="B106" s="121" t="s">
        <v>87</v>
      </c>
      <c r="C106" s="122"/>
      <c r="D106" s="67"/>
      <c r="E106" s="123"/>
      <c r="F106" s="124"/>
      <c r="G106" s="125"/>
      <c r="H106" s="126"/>
      <c r="I106" s="127"/>
      <c r="J106" s="127"/>
      <c r="K106" s="127"/>
      <c r="L106" s="127"/>
      <c r="M106" s="127"/>
      <c r="N106" s="128"/>
      <c r="O106" s="126"/>
      <c r="P106" s="128"/>
      <c r="Q106" s="129"/>
      <c r="R106" s="130"/>
      <c r="S106" s="126"/>
      <c r="T106" s="128"/>
      <c r="U106" s="129"/>
      <c r="V106" s="130"/>
      <c r="W106" s="116"/>
      <c r="X106" s="103"/>
      <c r="Y106" s="103"/>
      <c r="Z106" s="103"/>
      <c r="AA106" s="103"/>
    </row>
    <row r="107" spans="1:28" s="70" customFormat="1" ht="17.100000000000001" customHeight="1" thickTop="1" thickBot="1" x14ac:dyDescent="0.25">
      <c r="A107" s="183" t="s">
        <v>88</v>
      </c>
      <c r="B107" s="184"/>
      <c r="C107" s="134"/>
      <c r="D107" s="131">
        <f>D106+D47+D40+D33+D26+D13+D65+D54+D72+D89+D97+D104</f>
        <v>122</v>
      </c>
      <c r="E107" s="131">
        <f>E106+E47+E40+E33+E26+E13+E65+E54+E72+E82+E89+E97+E104</f>
        <v>0</v>
      </c>
      <c r="F107" s="131">
        <f>F106+F47+F40+F33+F26+F13+F65+F54+F72+F82+F89+F97+F104</f>
        <v>0</v>
      </c>
      <c r="G107" s="131">
        <f t="shared" ref="G107:Z107" si="21">G106+G47+G40+G33+G26+G13+G65+G54+G72+G89+G97+G104</f>
        <v>1080</v>
      </c>
      <c r="H107" s="131">
        <f t="shared" si="21"/>
        <v>390</v>
      </c>
      <c r="I107" s="131">
        <f t="shared" si="21"/>
        <v>60</v>
      </c>
      <c r="J107" s="131">
        <f t="shared" si="21"/>
        <v>0</v>
      </c>
      <c r="K107" s="131">
        <f t="shared" si="21"/>
        <v>510</v>
      </c>
      <c r="L107" s="131">
        <f t="shared" si="21"/>
        <v>60</v>
      </c>
      <c r="M107" s="131">
        <f t="shared" si="21"/>
        <v>60</v>
      </c>
      <c r="N107" s="131">
        <f t="shared" si="21"/>
        <v>0</v>
      </c>
      <c r="O107" s="131">
        <f t="shared" si="21"/>
        <v>115</v>
      </c>
      <c r="P107" s="131">
        <f t="shared" si="21"/>
        <v>180</v>
      </c>
      <c r="Q107" s="131">
        <f t="shared" si="21"/>
        <v>135</v>
      </c>
      <c r="R107" s="131">
        <f t="shared" si="21"/>
        <v>210</v>
      </c>
      <c r="S107" s="131">
        <f t="shared" si="21"/>
        <v>115</v>
      </c>
      <c r="T107" s="131">
        <f t="shared" si="21"/>
        <v>195</v>
      </c>
      <c r="U107" s="131">
        <f t="shared" si="21"/>
        <v>25</v>
      </c>
      <c r="V107" s="131">
        <f t="shared" si="21"/>
        <v>105</v>
      </c>
      <c r="W107" s="131">
        <f t="shared" si="21"/>
        <v>77</v>
      </c>
      <c r="X107" s="131">
        <f t="shared" si="21"/>
        <v>62.499999999999993</v>
      </c>
      <c r="Y107" s="131">
        <f t="shared" si="21"/>
        <v>5</v>
      </c>
      <c r="Z107" s="131">
        <f t="shared" si="21"/>
        <v>97</v>
      </c>
      <c r="AA107" s="131">
        <f>AA106+AA47+AA40+AA33+AA26+AA13+AA65+AA54+AA72+AA82+AA89+AA97+AA104</f>
        <v>0</v>
      </c>
      <c r="AB107" s="149" t="s">
        <v>89</v>
      </c>
    </row>
    <row r="108" spans="1:28" s="70" customFormat="1" ht="17.100000000000001" customHeight="1" thickTop="1" thickBot="1" x14ac:dyDescent="0.25">
      <c r="A108" s="183" t="s">
        <v>90</v>
      </c>
      <c r="B108" s="184"/>
      <c r="C108" s="134"/>
      <c r="D108" s="131">
        <f t="shared" ref="D108:AA108" si="22">D106+D47+D40+D33+D26+D13+D54+D72+D82+D89+D97+D104</f>
        <v>122</v>
      </c>
      <c r="E108" s="131">
        <f t="shared" si="22"/>
        <v>0</v>
      </c>
      <c r="F108" s="131">
        <f t="shared" si="22"/>
        <v>0</v>
      </c>
      <c r="G108" s="131">
        <f t="shared" si="22"/>
        <v>1080</v>
      </c>
      <c r="H108" s="131">
        <f t="shared" si="22"/>
        <v>390</v>
      </c>
      <c r="I108" s="131">
        <f t="shared" si="22"/>
        <v>60</v>
      </c>
      <c r="J108" s="131">
        <f t="shared" si="22"/>
        <v>0</v>
      </c>
      <c r="K108" s="131">
        <f t="shared" si="22"/>
        <v>510</v>
      </c>
      <c r="L108" s="131">
        <f t="shared" si="22"/>
        <v>60</v>
      </c>
      <c r="M108" s="131">
        <f t="shared" si="22"/>
        <v>60</v>
      </c>
      <c r="N108" s="131">
        <f t="shared" si="22"/>
        <v>0</v>
      </c>
      <c r="O108" s="131">
        <f t="shared" si="22"/>
        <v>100</v>
      </c>
      <c r="P108" s="131">
        <f t="shared" si="22"/>
        <v>165</v>
      </c>
      <c r="Q108" s="131">
        <f t="shared" si="22"/>
        <v>150</v>
      </c>
      <c r="R108" s="131">
        <f t="shared" si="22"/>
        <v>225</v>
      </c>
      <c r="S108" s="131">
        <f t="shared" si="22"/>
        <v>115</v>
      </c>
      <c r="T108" s="131">
        <f t="shared" si="22"/>
        <v>195</v>
      </c>
      <c r="U108" s="131">
        <f t="shared" si="22"/>
        <v>25</v>
      </c>
      <c r="V108" s="131">
        <f t="shared" si="22"/>
        <v>105</v>
      </c>
      <c r="W108" s="131">
        <f t="shared" si="22"/>
        <v>77</v>
      </c>
      <c r="X108" s="131">
        <f t="shared" si="22"/>
        <v>62.499999999999993</v>
      </c>
      <c r="Y108" s="131">
        <f t="shared" si="22"/>
        <v>5</v>
      </c>
      <c r="Z108" s="131">
        <f t="shared" si="22"/>
        <v>90</v>
      </c>
      <c r="AA108" s="131">
        <f t="shared" si="22"/>
        <v>0</v>
      </c>
      <c r="AB108" s="149"/>
    </row>
    <row r="109" spans="1:28" ht="17.100000000000001" customHeight="1" thickTop="1" x14ac:dyDescent="0.2">
      <c r="A109" s="198"/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91"/>
      <c r="P109" s="91"/>
      <c r="Q109" s="91"/>
      <c r="R109" s="91"/>
      <c r="S109" s="91"/>
      <c r="T109" s="91"/>
      <c r="U109" s="91"/>
      <c r="V109" s="91"/>
      <c r="AA109" s="132"/>
      <c r="AB109" s="2">
        <f>Z106+Z47+Z40+Z33+Z26+Z13+Z54+Z72+Z82+Z89+Z97+Z104</f>
        <v>90</v>
      </c>
    </row>
    <row r="110" spans="1:28" ht="12.95" customHeight="1" thickBot="1" x14ac:dyDescent="0.25">
      <c r="A110" s="136"/>
      <c r="B110" s="136"/>
      <c r="C110" s="137"/>
      <c r="D110" s="136"/>
      <c r="E110" s="136"/>
      <c r="F110" s="136"/>
      <c r="G110" s="138"/>
      <c r="H110" s="136"/>
      <c r="I110" s="136"/>
      <c r="J110" s="136"/>
      <c r="K110" s="136"/>
      <c r="L110" s="136"/>
      <c r="M110" s="136"/>
      <c r="N110" s="136"/>
      <c r="O110" s="197"/>
      <c r="P110" s="197"/>
      <c r="Q110" s="197"/>
      <c r="R110" s="197"/>
      <c r="S110" s="197"/>
      <c r="T110" s="197"/>
      <c r="U110" s="197"/>
      <c r="V110" s="197"/>
      <c r="W110" s="139"/>
      <c r="X110" s="139"/>
      <c r="Y110" s="139"/>
      <c r="Z110" s="139"/>
      <c r="AA110" s="140"/>
    </row>
    <row r="111" spans="1:28" ht="13.5" customHeight="1" thickTop="1" thickBot="1" x14ac:dyDescent="0.25">
      <c r="A111" s="199"/>
      <c r="B111" s="199"/>
      <c r="C111" s="200"/>
      <c r="D111" s="199"/>
      <c r="E111" s="199"/>
      <c r="F111" s="199"/>
      <c r="G111" s="201"/>
      <c r="H111" s="199"/>
      <c r="I111" s="199"/>
      <c r="J111" s="202" t="s">
        <v>91</v>
      </c>
      <c r="K111" s="202"/>
      <c r="L111" s="202"/>
      <c r="M111" s="202"/>
      <c r="N111" s="203"/>
      <c r="O111" s="204">
        <f>COUNTIF($E8:$E65,1)+COUNTIF($E98:$E109,1)</f>
        <v>1</v>
      </c>
      <c r="P111" s="205">
        <f>COUNTIF($F8:$F65,1)+COUNTIF($F98:$F109,1)</f>
        <v>8</v>
      </c>
      <c r="Q111" s="204">
        <f>COUNTIF($E8:$E65,2)+COUNTIF($E98:$E109,2)</f>
        <v>2</v>
      </c>
      <c r="R111" s="205">
        <f>COUNTIF($F8:$F65,2)+COUNTIF($F98:$F109,2)</f>
        <v>7</v>
      </c>
      <c r="S111" s="204">
        <f>COUNTIF($E8:$E65,3)+COUNTIF($E98:$E109,3)</f>
        <v>4</v>
      </c>
      <c r="T111" s="205">
        <f>COUNTIF($F8:$F65,3)+COUNTIF($F98:$F109,3)</f>
        <v>5</v>
      </c>
      <c r="U111" s="204">
        <f>COUNTIF($E8:$E65,4)+COUNTIF($E98:$E109,4)</f>
        <v>1</v>
      </c>
      <c r="V111" s="205">
        <f>COUNTIF($F8:$F65,4)+COUNTIF($F98:$F109,4)</f>
        <v>3</v>
      </c>
      <c r="W111" s="206" t="s">
        <v>92</v>
      </c>
      <c r="X111" s="207"/>
      <c r="Y111" s="207"/>
      <c r="Z111" s="207"/>
      <c r="AA111" s="208"/>
      <c r="AB111" s="209" t="s">
        <v>93</v>
      </c>
    </row>
    <row r="112" spans="1:28" ht="13.5" customHeight="1" thickTop="1" thickBot="1" x14ac:dyDescent="0.25">
      <c r="A112" s="199"/>
      <c r="B112" s="199"/>
      <c r="C112" s="200"/>
      <c r="D112" s="199"/>
      <c r="E112" s="199"/>
      <c r="F112" s="199"/>
      <c r="G112" s="201"/>
      <c r="H112" s="199"/>
      <c r="I112" s="199"/>
      <c r="J112" s="202" t="s">
        <v>91</v>
      </c>
      <c r="K112" s="202"/>
      <c r="L112" s="202"/>
      <c r="M112" s="202"/>
      <c r="N112" s="203"/>
      <c r="O112" s="204">
        <f>COUNTIF($E9:$E55,1)+COUNTIF($E75:$E109,1)</f>
        <v>1</v>
      </c>
      <c r="P112" s="210">
        <f>COUNTIF($F9:$F55,1)+COUNTIF($F75:$F109,1)</f>
        <v>6</v>
      </c>
      <c r="Q112" s="204">
        <f>COUNTIF($E9:$E55,2)+COUNTIF($E75:$E109,2)</f>
        <v>4</v>
      </c>
      <c r="R112" s="205">
        <f>COUNTIF($F9:$F55,2)+COUNTIF($F75:$F109,2)</f>
        <v>5</v>
      </c>
      <c r="S112" s="204">
        <f>COUNTIF($E9:$E55,3)+COUNTIF($E75:$E109,3)</f>
        <v>3</v>
      </c>
      <c r="T112" s="205">
        <f>COUNTIF($F9:$F55,3)+COUNTIF($F75:$F109,3)</f>
        <v>6</v>
      </c>
      <c r="U112" s="204">
        <f>COUNTIF($E9:$E55,4)+COUNTIF($E75:$E109,4)</f>
        <v>1</v>
      </c>
      <c r="V112" s="205">
        <f>COUNTIF($F9:$F55,4)+COUNTIF($F75:$F109,4)</f>
        <v>3</v>
      </c>
      <c r="W112" s="206" t="s">
        <v>94</v>
      </c>
      <c r="X112" s="207"/>
      <c r="Y112" s="207"/>
      <c r="Z112" s="207"/>
      <c r="AA112" s="208"/>
      <c r="AB112" s="209"/>
    </row>
    <row r="113" spans="1:28" ht="12.95" customHeight="1" thickTop="1" x14ac:dyDescent="0.2">
      <c r="A113" s="199"/>
      <c r="B113" s="199"/>
      <c r="C113" s="200"/>
      <c r="D113" s="199"/>
      <c r="E113" s="199"/>
      <c r="F113" s="199"/>
      <c r="G113" s="201" t="str">
        <f>IF(G110=G111,"","BŁĄD !!! SPRAWDŹ WIERSZ OGÓŁEM")</f>
        <v/>
      </c>
      <c r="H113" s="199"/>
      <c r="I113" s="199"/>
      <c r="J113" s="199"/>
      <c r="K113" s="199"/>
      <c r="L113" s="199"/>
      <c r="M113" s="199"/>
      <c r="N113" s="199"/>
      <c r="O113" s="199" t="str">
        <f>IF(O111&gt;8,"za dużo E","")</f>
        <v/>
      </c>
      <c r="P113" s="199"/>
      <c r="Q113" s="199" t="str">
        <f>IF(Q111&gt;8,"za dużo E","")</f>
        <v/>
      </c>
      <c r="R113" s="199"/>
      <c r="S113" s="199" t="str">
        <f>IF(S111&gt;8,"za dużo E","")</f>
        <v/>
      </c>
      <c r="T113" s="199"/>
      <c r="U113" s="199" t="str">
        <f>IF(U111&gt;8,"za dużo E","")</f>
        <v/>
      </c>
      <c r="V113" s="199"/>
      <c r="W113" s="207"/>
      <c r="X113" s="207"/>
      <c r="Y113" s="207"/>
      <c r="Z113" s="207"/>
      <c r="AA113" s="208"/>
      <c r="AB113" s="211"/>
    </row>
    <row r="114" spans="1:28" ht="17.100000000000001" customHeight="1" x14ac:dyDescent="0.2">
      <c r="A114" s="212" t="s">
        <v>95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4"/>
      <c r="AB114" s="211"/>
    </row>
    <row r="115" spans="1:28" ht="17.100000000000001" customHeight="1" x14ac:dyDescent="0.2">
      <c r="A115" s="215"/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7"/>
      <c r="AB115" s="211"/>
    </row>
    <row r="116" spans="1:28" ht="17.100000000000001" customHeight="1" x14ac:dyDescent="0.2">
      <c r="A116" s="218" t="s">
        <v>96</v>
      </c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20" t="s">
        <v>97</v>
      </c>
      <c r="V116" s="220"/>
      <c r="W116" s="220"/>
      <c r="X116" s="220"/>
      <c r="Y116" s="220"/>
      <c r="Z116" s="220"/>
      <c r="AA116" s="220"/>
      <c r="AB116" s="211"/>
    </row>
    <row r="117" spans="1:28" ht="40.5" customHeight="1" x14ac:dyDescent="0.2">
      <c r="A117" s="219"/>
      <c r="B117" s="219"/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20"/>
      <c r="V117" s="220"/>
      <c r="W117" s="220"/>
      <c r="X117" s="220"/>
      <c r="Y117" s="220"/>
      <c r="Z117" s="220"/>
      <c r="AA117" s="220"/>
      <c r="AB117" s="211"/>
    </row>
    <row r="118" spans="1:28" ht="30.75" customHeight="1" x14ac:dyDescent="0.2">
      <c r="A118" s="218" t="s">
        <v>98</v>
      </c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21">
        <f>(W107/D107)</f>
        <v>0.63114754098360659</v>
      </c>
      <c r="X118" s="221"/>
      <c r="Y118" s="221"/>
      <c r="Z118" s="221"/>
      <c r="AA118" s="221"/>
      <c r="AB118" s="209" t="s">
        <v>99</v>
      </c>
    </row>
    <row r="119" spans="1:28" ht="28.5" customHeight="1" x14ac:dyDescent="0.2">
      <c r="A119" s="218" t="s">
        <v>100</v>
      </c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21">
        <f>(X107/D107)</f>
        <v>0.51229508196721307</v>
      </c>
      <c r="X119" s="221"/>
      <c r="Y119" s="221"/>
      <c r="Z119" s="221"/>
      <c r="AA119" s="221"/>
      <c r="AB119" s="209" t="s">
        <v>101</v>
      </c>
    </row>
    <row r="120" spans="1:28" ht="22.5" customHeight="1" x14ac:dyDescent="0.2">
      <c r="A120" s="222" t="s">
        <v>102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3" t="s">
        <v>92</v>
      </c>
      <c r="X120" s="224"/>
      <c r="Y120" s="225"/>
      <c r="Z120" s="226" t="s">
        <v>94</v>
      </c>
      <c r="AA120" s="227"/>
      <c r="AB120" s="211"/>
    </row>
    <row r="121" spans="1:28" ht="30.75" customHeight="1" x14ac:dyDescent="0.2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8">
        <f>Z107/D107</f>
        <v>0.79508196721311475</v>
      </c>
      <c r="X121" s="229"/>
      <c r="Y121" s="230"/>
      <c r="Z121" s="228">
        <f>AB109/D107</f>
        <v>0.73770491803278693</v>
      </c>
      <c r="AA121" s="230"/>
      <c r="AB121" s="209" t="s">
        <v>103</v>
      </c>
    </row>
    <row r="122" spans="1:28" ht="17.100000000000001" customHeight="1" x14ac:dyDescent="0.2">
      <c r="A122" s="222" t="s">
        <v>104</v>
      </c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2">
        <f>AA107/D107*100</f>
        <v>0</v>
      </c>
      <c r="X122" s="232"/>
      <c r="Y122" s="232"/>
      <c r="Z122" s="232"/>
      <c r="AA122" s="232"/>
      <c r="AB122" s="211"/>
    </row>
    <row r="123" spans="1:28" ht="17.100000000000001" customHeight="1" x14ac:dyDescent="0.2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2"/>
      <c r="X123" s="232"/>
      <c r="Y123" s="232"/>
      <c r="Z123" s="232"/>
      <c r="AA123" s="232"/>
      <c r="AB123" s="211"/>
    </row>
    <row r="124" spans="1:28" ht="17.100000000000001" customHeight="1" x14ac:dyDescent="0.2">
      <c r="G124" s="76"/>
      <c r="W124" s="135"/>
      <c r="X124" s="135"/>
      <c r="Y124" s="135"/>
      <c r="Z124" s="135"/>
      <c r="AA124" s="135"/>
    </row>
    <row r="125" spans="1:28" x14ac:dyDescent="0.2">
      <c r="A125" s="196" t="s">
        <v>105</v>
      </c>
      <c r="B125" s="196"/>
      <c r="C125" s="196"/>
      <c r="G125" s="76"/>
    </row>
    <row r="126" spans="1:28" ht="17.100000000000001" customHeight="1" x14ac:dyDescent="0.2">
      <c r="A126" s="195" t="s">
        <v>106</v>
      </c>
      <c r="B126" s="195"/>
      <c r="C126" s="195"/>
      <c r="G126" s="76"/>
    </row>
    <row r="127" spans="1:28" ht="17.100000000000001" customHeight="1" x14ac:dyDescent="0.2">
      <c r="A127" s="195" t="s">
        <v>107</v>
      </c>
      <c r="B127" s="195"/>
      <c r="G127" s="76"/>
    </row>
    <row r="128" spans="1:28" ht="17.100000000000001" customHeight="1" x14ac:dyDescent="0.2">
      <c r="A128" s="150" t="s">
        <v>108</v>
      </c>
      <c r="B128" s="151"/>
      <c r="G128" s="76"/>
    </row>
    <row r="129" spans="1:7" ht="17.100000000000001" customHeight="1" x14ac:dyDescent="0.2">
      <c r="G129" s="76"/>
    </row>
    <row r="130" spans="1:7" ht="17.100000000000001" customHeight="1" x14ac:dyDescent="0.2">
      <c r="A130" s="2"/>
      <c r="C130" s="2"/>
      <c r="G130" s="76"/>
    </row>
    <row r="131" spans="1:7" ht="17.100000000000001" customHeight="1" x14ac:dyDescent="0.2">
      <c r="A131" s="2"/>
      <c r="C131" s="2"/>
      <c r="G131" s="76"/>
    </row>
    <row r="132" spans="1:7" ht="17.100000000000001" customHeight="1" x14ac:dyDescent="0.2">
      <c r="A132" s="2"/>
      <c r="C132" s="2"/>
      <c r="G132" s="76"/>
    </row>
    <row r="133" spans="1:7" ht="17.100000000000001" customHeight="1" x14ac:dyDescent="0.2">
      <c r="A133" s="2"/>
      <c r="C133" s="2"/>
      <c r="G133" s="76"/>
    </row>
    <row r="134" spans="1:7" ht="17.100000000000001" customHeight="1" x14ac:dyDescent="0.2">
      <c r="A134" s="2"/>
      <c r="C134" s="2"/>
      <c r="G134" s="76"/>
    </row>
    <row r="135" spans="1:7" ht="17.100000000000001" customHeight="1" x14ac:dyDescent="0.2">
      <c r="A135" s="2"/>
      <c r="C135" s="2"/>
      <c r="G135" s="76"/>
    </row>
    <row r="136" spans="1:7" ht="17.100000000000001" customHeight="1" x14ac:dyDescent="0.2">
      <c r="A136" s="2"/>
      <c r="C136" s="2"/>
      <c r="G136" s="76"/>
    </row>
    <row r="137" spans="1:7" ht="17.100000000000001" customHeight="1" x14ac:dyDescent="0.2">
      <c r="A137" s="2"/>
      <c r="C137" s="2"/>
      <c r="G137" s="76"/>
    </row>
    <row r="138" spans="1:7" ht="17.100000000000001" customHeight="1" x14ac:dyDescent="0.2">
      <c r="A138" s="2"/>
      <c r="C138" s="2"/>
      <c r="G138" s="76"/>
    </row>
    <row r="139" spans="1:7" ht="17.100000000000001" customHeight="1" x14ac:dyDescent="0.2">
      <c r="A139" s="2"/>
      <c r="C139" s="2"/>
      <c r="G139" s="76"/>
    </row>
    <row r="140" spans="1:7" ht="17.100000000000001" customHeight="1" x14ac:dyDescent="0.2">
      <c r="A140" s="2"/>
      <c r="C140" s="2"/>
      <c r="G140" s="76"/>
    </row>
    <row r="141" spans="1:7" ht="17.100000000000001" customHeight="1" x14ac:dyDescent="0.2">
      <c r="A141" s="2"/>
      <c r="C141" s="2"/>
      <c r="G141" s="76"/>
    </row>
    <row r="142" spans="1:7" ht="17.100000000000001" customHeight="1" x14ac:dyDescent="0.2">
      <c r="A142" s="2"/>
      <c r="C142" s="2"/>
      <c r="G142" s="76"/>
    </row>
    <row r="143" spans="1:7" ht="17.100000000000001" customHeight="1" x14ac:dyDescent="0.2">
      <c r="A143" s="2"/>
      <c r="C143" s="2"/>
      <c r="G143" s="76"/>
    </row>
    <row r="144" spans="1:7" ht="17.100000000000001" customHeight="1" x14ac:dyDescent="0.2">
      <c r="A144" s="2"/>
      <c r="C144" s="2"/>
      <c r="G144" s="76"/>
    </row>
    <row r="145" spans="1:7" ht="17.100000000000001" customHeight="1" x14ac:dyDescent="0.2">
      <c r="A145" s="2"/>
      <c r="C145" s="2"/>
      <c r="G145" s="76"/>
    </row>
    <row r="146" spans="1:7" ht="17.100000000000001" customHeight="1" x14ac:dyDescent="0.2">
      <c r="A146" s="2"/>
      <c r="C146" s="2"/>
      <c r="G146" s="76"/>
    </row>
    <row r="147" spans="1:7" ht="17.100000000000001" customHeight="1" x14ac:dyDescent="0.2">
      <c r="A147" s="2"/>
      <c r="C147" s="2"/>
      <c r="G147" s="76"/>
    </row>
    <row r="148" spans="1:7" ht="17.100000000000001" customHeight="1" x14ac:dyDescent="0.2">
      <c r="A148" s="2"/>
      <c r="C148" s="2"/>
      <c r="G148" s="76"/>
    </row>
    <row r="149" spans="1:7" ht="17.100000000000001" customHeight="1" x14ac:dyDescent="0.2">
      <c r="A149" s="2"/>
      <c r="C149" s="2"/>
      <c r="G149" s="76"/>
    </row>
    <row r="150" spans="1:7" ht="17.100000000000001" customHeight="1" x14ac:dyDescent="0.2">
      <c r="A150" s="2"/>
      <c r="C150" s="2"/>
      <c r="G150" s="76"/>
    </row>
    <row r="151" spans="1:7" ht="17.100000000000001" customHeight="1" x14ac:dyDescent="0.2">
      <c r="A151" s="2"/>
      <c r="C151" s="2"/>
      <c r="G151" s="76"/>
    </row>
    <row r="152" spans="1:7" ht="17.100000000000001" customHeight="1" x14ac:dyDescent="0.2">
      <c r="A152" s="2"/>
      <c r="C152" s="2"/>
      <c r="G152" s="76"/>
    </row>
    <row r="153" spans="1:7" ht="17.100000000000001" customHeight="1" x14ac:dyDescent="0.2">
      <c r="A153" s="2"/>
      <c r="C153" s="2"/>
      <c r="G153" s="76"/>
    </row>
    <row r="154" spans="1:7" ht="17.100000000000001" customHeight="1" x14ac:dyDescent="0.2">
      <c r="A154" s="2"/>
      <c r="C154" s="2"/>
      <c r="G154" s="76"/>
    </row>
    <row r="155" spans="1:7" ht="17.100000000000001" customHeight="1" x14ac:dyDescent="0.2">
      <c r="A155" s="2"/>
      <c r="C155" s="2"/>
      <c r="G155" s="76"/>
    </row>
    <row r="156" spans="1:7" ht="17.100000000000001" customHeight="1" x14ac:dyDescent="0.2">
      <c r="A156" s="2"/>
      <c r="C156" s="2"/>
      <c r="G156" s="76"/>
    </row>
    <row r="157" spans="1:7" ht="17.100000000000001" customHeight="1" x14ac:dyDescent="0.2">
      <c r="A157" s="2"/>
      <c r="C157" s="2"/>
      <c r="G157" s="76"/>
    </row>
    <row r="158" spans="1:7" ht="17.100000000000001" customHeight="1" x14ac:dyDescent="0.2">
      <c r="A158" s="2"/>
      <c r="C158" s="2"/>
      <c r="G158" s="76"/>
    </row>
    <row r="159" spans="1:7" ht="17.100000000000001" customHeight="1" x14ac:dyDescent="0.2">
      <c r="A159" s="2"/>
      <c r="C159" s="2"/>
      <c r="G159" s="76"/>
    </row>
    <row r="160" spans="1:7" ht="17.100000000000001" customHeight="1" x14ac:dyDescent="0.2">
      <c r="A160" s="2"/>
      <c r="C160" s="2"/>
      <c r="G160" s="76"/>
    </row>
    <row r="161" spans="1:7" ht="17.100000000000001" customHeight="1" x14ac:dyDescent="0.2">
      <c r="A161" s="2"/>
      <c r="C161" s="2"/>
      <c r="G161" s="76"/>
    </row>
    <row r="162" spans="1:7" ht="17.100000000000001" customHeight="1" x14ac:dyDescent="0.2">
      <c r="A162" s="2"/>
      <c r="C162" s="2"/>
      <c r="G162" s="76"/>
    </row>
    <row r="163" spans="1:7" ht="17.100000000000001" customHeight="1" x14ac:dyDescent="0.2">
      <c r="A163" s="2"/>
      <c r="C163" s="2"/>
      <c r="G163" s="76"/>
    </row>
    <row r="164" spans="1:7" ht="17.100000000000001" customHeight="1" x14ac:dyDescent="0.2">
      <c r="A164" s="2"/>
      <c r="C164" s="2"/>
      <c r="G164" s="76"/>
    </row>
    <row r="165" spans="1:7" ht="17.100000000000001" customHeight="1" x14ac:dyDescent="0.2">
      <c r="A165" s="2"/>
      <c r="C165" s="2"/>
      <c r="G165" s="76"/>
    </row>
    <row r="166" spans="1:7" ht="17.100000000000001" customHeight="1" x14ac:dyDescent="0.2">
      <c r="A166" s="2"/>
      <c r="C166" s="2"/>
      <c r="G166" s="76"/>
    </row>
    <row r="167" spans="1:7" ht="17.100000000000001" customHeight="1" x14ac:dyDescent="0.2">
      <c r="A167" s="2"/>
      <c r="C167" s="2"/>
      <c r="G167" s="76"/>
    </row>
    <row r="168" spans="1:7" ht="17.100000000000001" customHeight="1" x14ac:dyDescent="0.2">
      <c r="A168" s="2"/>
      <c r="C168" s="2"/>
      <c r="G168" s="76"/>
    </row>
    <row r="169" spans="1:7" ht="17.100000000000001" customHeight="1" x14ac:dyDescent="0.2">
      <c r="A169" s="2"/>
      <c r="C169" s="2"/>
      <c r="G169" s="76"/>
    </row>
    <row r="170" spans="1:7" ht="17.100000000000001" customHeight="1" x14ac:dyDescent="0.2">
      <c r="A170" s="2"/>
      <c r="C170" s="2"/>
      <c r="G170" s="76"/>
    </row>
    <row r="171" spans="1:7" ht="17.100000000000001" customHeight="1" x14ac:dyDescent="0.2">
      <c r="A171" s="2"/>
      <c r="C171" s="2"/>
      <c r="G171" s="76"/>
    </row>
    <row r="172" spans="1:7" ht="17.100000000000001" customHeight="1" x14ac:dyDescent="0.2">
      <c r="A172" s="2"/>
      <c r="C172" s="2"/>
      <c r="G172" s="76"/>
    </row>
    <row r="173" spans="1:7" ht="17.100000000000001" customHeight="1" x14ac:dyDescent="0.2">
      <c r="A173" s="2"/>
      <c r="C173" s="2"/>
      <c r="G173" s="76"/>
    </row>
    <row r="174" spans="1:7" ht="17.100000000000001" customHeight="1" x14ac:dyDescent="0.2">
      <c r="A174" s="2"/>
      <c r="C174" s="2"/>
      <c r="G174" s="76"/>
    </row>
    <row r="175" spans="1:7" ht="17.100000000000001" customHeight="1" x14ac:dyDescent="0.2">
      <c r="A175" s="2"/>
      <c r="C175" s="2"/>
      <c r="G175" s="76"/>
    </row>
    <row r="176" spans="1:7" ht="17.100000000000001" customHeight="1" x14ac:dyDescent="0.2">
      <c r="A176" s="2"/>
      <c r="C176" s="2"/>
      <c r="G176" s="76"/>
    </row>
    <row r="177" spans="1:7" ht="17.100000000000001" customHeight="1" x14ac:dyDescent="0.2">
      <c r="A177" s="2"/>
      <c r="C177" s="2"/>
      <c r="G177" s="76"/>
    </row>
    <row r="178" spans="1:7" ht="17.100000000000001" customHeight="1" x14ac:dyDescent="0.2">
      <c r="A178" s="2"/>
      <c r="C178" s="2"/>
      <c r="G178" s="76"/>
    </row>
    <row r="179" spans="1:7" x14ac:dyDescent="0.2">
      <c r="A179" s="2"/>
      <c r="C179" s="2"/>
      <c r="G179" s="76"/>
    </row>
    <row r="180" spans="1:7" x14ac:dyDescent="0.2">
      <c r="A180" s="2"/>
      <c r="C180" s="2"/>
      <c r="G180" s="76"/>
    </row>
    <row r="181" spans="1:7" x14ac:dyDescent="0.2">
      <c r="A181" s="2"/>
      <c r="C181" s="2"/>
      <c r="G181" s="76"/>
    </row>
    <row r="182" spans="1:7" x14ac:dyDescent="0.2">
      <c r="A182" s="2"/>
      <c r="C182" s="2"/>
      <c r="G182" s="76"/>
    </row>
    <row r="183" spans="1:7" x14ac:dyDescent="0.2">
      <c r="A183" s="2"/>
      <c r="C183" s="2"/>
      <c r="G183" s="76"/>
    </row>
    <row r="184" spans="1:7" x14ac:dyDescent="0.2">
      <c r="A184" s="2"/>
      <c r="C184" s="2"/>
      <c r="G184" s="76"/>
    </row>
    <row r="185" spans="1:7" x14ac:dyDescent="0.2">
      <c r="A185" s="2"/>
      <c r="C185" s="2"/>
      <c r="G185" s="76"/>
    </row>
    <row r="186" spans="1:7" x14ac:dyDescent="0.2">
      <c r="A186" s="2"/>
      <c r="C186" s="2"/>
      <c r="G186" s="76"/>
    </row>
    <row r="187" spans="1:7" x14ac:dyDescent="0.2">
      <c r="A187" s="2"/>
      <c r="C187" s="2"/>
      <c r="G187" s="76"/>
    </row>
    <row r="188" spans="1:7" x14ac:dyDescent="0.2">
      <c r="A188" s="2"/>
      <c r="C188" s="2"/>
      <c r="G188" s="76"/>
    </row>
    <row r="189" spans="1:7" x14ac:dyDescent="0.2">
      <c r="A189" s="2"/>
      <c r="C189" s="2"/>
      <c r="G189" s="76"/>
    </row>
    <row r="190" spans="1:7" x14ac:dyDescent="0.2">
      <c r="A190" s="2"/>
      <c r="C190" s="2"/>
      <c r="G190" s="76"/>
    </row>
    <row r="191" spans="1:7" x14ac:dyDescent="0.2">
      <c r="A191" s="2"/>
      <c r="C191" s="2"/>
      <c r="G191" s="76"/>
    </row>
    <row r="192" spans="1:7" x14ac:dyDescent="0.2">
      <c r="A192" s="2"/>
      <c r="C192" s="2"/>
      <c r="G192" s="76"/>
    </row>
    <row r="193" spans="1:7" x14ac:dyDescent="0.2">
      <c r="A193" s="2"/>
      <c r="C193" s="2"/>
      <c r="G193" s="76"/>
    </row>
    <row r="194" spans="1:7" x14ac:dyDescent="0.2">
      <c r="A194" s="2"/>
      <c r="C194" s="2"/>
      <c r="G194" s="76"/>
    </row>
    <row r="195" spans="1:7" x14ac:dyDescent="0.2">
      <c r="A195" s="2"/>
      <c r="C195" s="2"/>
      <c r="G195" s="76"/>
    </row>
    <row r="196" spans="1:7" x14ac:dyDescent="0.2">
      <c r="A196" s="2"/>
      <c r="C196" s="2"/>
      <c r="G196" s="76"/>
    </row>
    <row r="197" spans="1:7" x14ac:dyDescent="0.2">
      <c r="A197" s="2"/>
      <c r="C197" s="2"/>
      <c r="G197" s="76"/>
    </row>
    <row r="198" spans="1:7" x14ac:dyDescent="0.2">
      <c r="A198" s="2"/>
      <c r="C198" s="2"/>
      <c r="G198" s="76"/>
    </row>
    <row r="199" spans="1:7" x14ac:dyDescent="0.2">
      <c r="A199" s="2"/>
      <c r="C199" s="2"/>
      <c r="G199" s="76"/>
    </row>
    <row r="200" spans="1:7" x14ac:dyDescent="0.2">
      <c r="A200" s="2"/>
      <c r="C200" s="2"/>
      <c r="G200" s="76"/>
    </row>
    <row r="201" spans="1:7" x14ac:dyDescent="0.2">
      <c r="A201" s="2"/>
      <c r="C201" s="2"/>
      <c r="G201" s="76"/>
    </row>
    <row r="202" spans="1:7" x14ac:dyDescent="0.2">
      <c r="A202" s="2"/>
      <c r="C202" s="2"/>
      <c r="G202" s="76"/>
    </row>
    <row r="203" spans="1:7" x14ac:dyDescent="0.2">
      <c r="A203" s="2"/>
      <c r="C203" s="2"/>
      <c r="G203" s="76"/>
    </row>
    <row r="204" spans="1:7" x14ac:dyDescent="0.2">
      <c r="A204" s="2"/>
      <c r="C204" s="2"/>
      <c r="G204" s="76"/>
    </row>
    <row r="205" spans="1:7" x14ac:dyDescent="0.2">
      <c r="A205" s="2"/>
      <c r="C205" s="2"/>
      <c r="G205" s="76"/>
    </row>
    <row r="206" spans="1:7" x14ac:dyDescent="0.2">
      <c r="A206" s="2"/>
      <c r="C206" s="2"/>
      <c r="G206" s="76"/>
    </row>
    <row r="207" spans="1:7" x14ac:dyDescent="0.2">
      <c r="A207" s="2"/>
      <c r="C207" s="2"/>
      <c r="G207" s="76"/>
    </row>
    <row r="208" spans="1:7" x14ac:dyDescent="0.2">
      <c r="A208" s="2"/>
      <c r="C208" s="2"/>
      <c r="G208" s="76"/>
    </row>
    <row r="209" spans="1:7" x14ac:dyDescent="0.2">
      <c r="A209" s="2"/>
      <c r="C209" s="2"/>
      <c r="G209" s="76"/>
    </row>
    <row r="210" spans="1:7" x14ac:dyDescent="0.2">
      <c r="A210" s="2"/>
      <c r="C210" s="2"/>
      <c r="G210" s="76"/>
    </row>
    <row r="211" spans="1:7" x14ac:dyDescent="0.2">
      <c r="A211" s="2"/>
      <c r="C211" s="2"/>
      <c r="G211" s="76"/>
    </row>
    <row r="212" spans="1:7" x14ac:dyDescent="0.2">
      <c r="A212" s="2"/>
      <c r="C212" s="2"/>
      <c r="G212" s="76"/>
    </row>
    <row r="213" spans="1:7" x14ac:dyDescent="0.2">
      <c r="A213" s="2"/>
      <c r="C213" s="2"/>
      <c r="G213" s="76"/>
    </row>
    <row r="214" spans="1:7" x14ac:dyDescent="0.2">
      <c r="A214" s="2"/>
      <c r="C214" s="2"/>
      <c r="G214" s="76"/>
    </row>
    <row r="215" spans="1:7" x14ac:dyDescent="0.2">
      <c r="A215" s="2"/>
      <c r="C215" s="2"/>
      <c r="G215" s="76"/>
    </row>
    <row r="216" spans="1:7" x14ac:dyDescent="0.2">
      <c r="A216" s="2"/>
      <c r="C216" s="2"/>
      <c r="G216" s="76"/>
    </row>
    <row r="217" spans="1:7" x14ac:dyDescent="0.2">
      <c r="A217" s="2"/>
      <c r="C217" s="2"/>
      <c r="G217" s="76"/>
    </row>
    <row r="218" spans="1:7" x14ac:dyDescent="0.2">
      <c r="A218" s="2"/>
      <c r="C218" s="2"/>
      <c r="G218" s="76"/>
    </row>
    <row r="219" spans="1:7" x14ac:dyDescent="0.2">
      <c r="A219" s="2"/>
      <c r="C219" s="2"/>
      <c r="G219" s="76"/>
    </row>
    <row r="220" spans="1:7" x14ac:dyDescent="0.2">
      <c r="A220" s="2"/>
      <c r="C220" s="2"/>
      <c r="G220" s="76"/>
    </row>
    <row r="221" spans="1:7" x14ac:dyDescent="0.2">
      <c r="A221" s="2"/>
      <c r="C221" s="2"/>
      <c r="G221" s="76"/>
    </row>
    <row r="222" spans="1:7" x14ac:dyDescent="0.2">
      <c r="A222" s="2"/>
      <c r="C222" s="2"/>
      <c r="G222" s="76"/>
    </row>
    <row r="223" spans="1:7" x14ac:dyDescent="0.2">
      <c r="A223" s="2"/>
      <c r="C223" s="2"/>
      <c r="G223" s="76"/>
    </row>
    <row r="224" spans="1:7" x14ac:dyDescent="0.2">
      <c r="A224" s="2"/>
      <c r="C224" s="2"/>
      <c r="G224" s="76"/>
    </row>
    <row r="225" spans="1:7" x14ac:dyDescent="0.2">
      <c r="A225" s="2"/>
      <c r="C225" s="2"/>
      <c r="G225" s="76"/>
    </row>
    <row r="226" spans="1:7" x14ac:dyDescent="0.2">
      <c r="A226" s="2"/>
      <c r="C226" s="2"/>
      <c r="G226" s="76"/>
    </row>
    <row r="227" spans="1:7" x14ac:dyDescent="0.2">
      <c r="A227" s="2"/>
      <c r="C227" s="2"/>
      <c r="G227" s="76"/>
    </row>
    <row r="228" spans="1:7" x14ac:dyDescent="0.2">
      <c r="A228" s="2"/>
      <c r="C228" s="2"/>
      <c r="G228" s="76"/>
    </row>
    <row r="229" spans="1:7" x14ac:dyDescent="0.2">
      <c r="A229" s="2"/>
      <c r="C229" s="2"/>
      <c r="G229" s="76"/>
    </row>
    <row r="230" spans="1:7" x14ac:dyDescent="0.2">
      <c r="A230" s="2"/>
      <c r="C230" s="2"/>
      <c r="G230" s="76"/>
    </row>
    <row r="231" spans="1:7" x14ac:dyDescent="0.2">
      <c r="A231" s="2"/>
      <c r="C231" s="2"/>
      <c r="G231" s="76"/>
    </row>
    <row r="232" spans="1:7" x14ac:dyDescent="0.2">
      <c r="A232" s="2"/>
      <c r="C232" s="2"/>
      <c r="G232" s="76"/>
    </row>
    <row r="233" spans="1:7" x14ac:dyDescent="0.2">
      <c r="A233" s="2"/>
      <c r="C233" s="2"/>
      <c r="G233" s="76"/>
    </row>
    <row r="234" spans="1:7" x14ac:dyDescent="0.2">
      <c r="A234" s="2"/>
      <c r="C234" s="2"/>
      <c r="G234" s="76"/>
    </row>
    <row r="235" spans="1:7" x14ac:dyDescent="0.2">
      <c r="A235" s="2"/>
      <c r="C235" s="2"/>
      <c r="G235" s="76"/>
    </row>
    <row r="236" spans="1:7" x14ac:dyDescent="0.2">
      <c r="A236" s="2"/>
      <c r="C236" s="2"/>
      <c r="G236" s="76"/>
    </row>
    <row r="237" spans="1:7" x14ac:dyDescent="0.2">
      <c r="A237" s="2"/>
      <c r="C237" s="2"/>
      <c r="G237" s="76"/>
    </row>
    <row r="238" spans="1:7" x14ac:dyDescent="0.2">
      <c r="A238" s="2"/>
      <c r="C238" s="2"/>
      <c r="G238" s="76"/>
    </row>
    <row r="239" spans="1:7" x14ac:dyDescent="0.2">
      <c r="A239" s="2"/>
      <c r="C239" s="2"/>
      <c r="G239" s="76"/>
    </row>
    <row r="240" spans="1:7" x14ac:dyDescent="0.2">
      <c r="A240" s="2"/>
      <c r="C240" s="2"/>
      <c r="G240" s="76"/>
    </row>
    <row r="241" spans="1:7" x14ac:dyDescent="0.2">
      <c r="A241" s="2"/>
      <c r="C241" s="2"/>
      <c r="G241" s="76"/>
    </row>
    <row r="242" spans="1:7" x14ac:dyDescent="0.2">
      <c r="A242" s="2"/>
      <c r="C242" s="2"/>
      <c r="G242" s="76"/>
    </row>
    <row r="243" spans="1:7" x14ac:dyDescent="0.2">
      <c r="A243" s="2"/>
      <c r="C243" s="2"/>
      <c r="G243" s="76"/>
    </row>
    <row r="244" spans="1:7" x14ac:dyDescent="0.2">
      <c r="A244" s="2"/>
      <c r="C244" s="2"/>
      <c r="G244" s="76"/>
    </row>
    <row r="245" spans="1:7" x14ac:dyDescent="0.2">
      <c r="A245" s="2"/>
      <c r="C245" s="2"/>
      <c r="G245" s="76"/>
    </row>
    <row r="246" spans="1:7" x14ac:dyDescent="0.2">
      <c r="A246" s="2"/>
      <c r="C246" s="2"/>
      <c r="G246" s="76"/>
    </row>
    <row r="247" spans="1:7" x14ac:dyDescent="0.2">
      <c r="A247" s="2"/>
      <c r="C247" s="2"/>
      <c r="G247" s="76"/>
    </row>
    <row r="248" spans="1:7" x14ac:dyDescent="0.2">
      <c r="A248" s="2"/>
      <c r="C248" s="2"/>
      <c r="G248" s="76"/>
    </row>
    <row r="249" spans="1:7" x14ac:dyDescent="0.2">
      <c r="A249" s="2"/>
      <c r="C249" s="2"/>
      <c r="G249" s="76"/>
    </row>
    <row r="250" spans="1:7" x14ac:dyDescent="0.2">
      <c r="A250" s="2"/>
      <c r="C250" s="2"/>
      <c r="G250" s="76"/>
    </row>
    <row r="251" spans="1:7" x14ac:dyDescent="0.2">
      <c r="A251" s="2"/>
      <c r="C251" s="2"/>
      <c r="G251" s="76"/>
    </row>
    <row r="252" spans="1:7" x14ac:dyDescent="0.2">
      <c r="A252" s="2"/>
      <c r="C252" s="2"/>
      <c r="G252" s="76"/>
    </row>
    <row r="253" spans="1:7" x14ac:dyDescent="0.2">
      <c r="A253" s="2"/>
      <c r="C253" s="2"/>
      <c r="G253" s="76"/>
    </row>
    <row r="254" spans="1:7" x14ac:dyDescent="0.2">
      <c r="A254" s="2"/>
      <c r="C254" s="2"/>
      <c r="G254" s="76"/>
    </row>
    <row r="255" spans="1:7" x14ac:dyDescent="0.2">
      <c r="A255" s="2"/>
      <c r="C255" s="2"/>
      <c r="G255" s="76"/>
    </row>
    <row r="256" spans="1:7" x14ac:dyDescent="0.2">
      <c r="A256" s="2"/>
      <c r="C256" s="2"/>
      <c r="G256" s="76"/>
    </row>
    <row r="257" spans="1:7" x14ac:dyDescent="0.2">
      <c r="A257" s="2"/>
      <c r="C257" s="2"/>
      <c r="G257" s="76"/>
    </row>
    <row r="258" spans="1:7" x14ac:dyDescent="0.2">
      <c r="A258" s="2"/>
      <c r="C258" s="2"/>
      <c r="G258" s="76"/>
    </row>
    <row r="259" spans="1:7" x14ac:dyDescent="0.2">
      <c r="A259" s="2"/>
      <c r="C259" s="2"/>
      <c r="G259" s="76"/>
    </row>
    <row r="260" spans="1:7" x14ac:dyDescent="0.2">
      <c r="A260" s="2"/>
      <c r="C260" s="2"/>
      <c r="G260" s="76"/>
    </row>
    <row r="261" spans="1:7" x14ac:dyDescent="0.2">
      <c r="A261" s="2"/>
      <c r="C261" s="2"/>
      <c r="G261" s="76"/>
    </row>
    <row r="262" spans="1:7" x14ac:dyDescent="0.2">
      <c r="A262" s="2"/>
      <c r="C262" s="2"/>
      <c r="G262" s="76"/>
    </row>
    <row r="263" spans="1:7" x14ac:dyDescent="0.2">
      <c r="A263" s="2"/>
      <c r="C263" s="2"/>
      <c r="G263" s="76"/>
    </row>
    <row r="264" spans="1:7" x14ac:dyDescent="0.2">
      <c r="A264" s="2"/>
      <c r="C264" s="2"/>
      <c r="G264" s="76"/>
    </row>
    <row r="265" spans="1:7" x14ac:dyDescent="0.2">
      <c r="A265" s="2"/>
      <c r="C265" s="2"/>
      <c r="G265" s="76"/>
    </row>
    <row r="266" spans="1:7" x14ac:dyDescent="0.2">
      <c r="A266" s="2"/>
      <c r="C266" s="2"/>
      <c r="G266" s="76"/>
    </row>
    <row r="267" spans="1:7" x14ac:dyDescent="0.2">
      <c r="A267" s="2"/>
      <c r="C267" s="2"/>
      <c r="G267" s="76"/>
    </row>
    <row r="268" spans="1:7" x14ac:dyDescent="0.2">
      <c r="A268" s="2"/>
      <c r="C268" s="2"/>
      <c r="G268" s="76"/>
    </row>
    <row r="269" spans="1:7" x14ac:dyDescent="0.2">
      <c r="A269" s="2"/>
      <c r="C269" s="2"/>
      <c r="G269" s="76"/>
    </row>
    <row r="270" spans="1:7" x14ac:dyDescent="0.2">
      <c r="A270" s="2"/>
      <c r="C270" s="2"/>
      <c r="G270" s="76"/>
    </row>
    <row r="271" spans="1:7" x14ac:dyDescent="0.2">
      <c r="A271" s="2"/>
      <c r="C271" s="2"/>
      <c r="G271" s="76"/>
    </row>
    <row r="272" spans="1:7" x14ac:dyDescent="0.2">
      <c r="A272" s="2"/>
      <c r="C272" s="2"/>
      <c r="G272" s="76"/>
    </row>
    <row r="273" spans="1:7" x14ac:dyDescent="0.2">
      <c r="A273" s="2"/>
      <c r="C273" s="2"/>
      <c r="G273" s="76"/>
    </row>
    <row r="274" spans="1:7" x14ac:dyDescent="0.2">
      <c r="A274" s="2"/>
      <c r="C274" s="2"/>
      <c r="G274" s="76"/>
    </row>
    <row r="275" spans="1:7" x14ac:dyDescent="0.2">
      <c r="A275" s="2"/>
      <c r="C275" s="2"/>
      <c r="G275" s="76"/>
    </row>
    <row r="276" spans="1:7" x14ac:dyDescent="0.2">
      <c r="A276" s="2"/>
      <c r="C276" s="2"/>
      <c r="G276" s="76"/>
    </row>
  </sheetData>
  <customSheetViews>
    <customSheetView guid="{EB38A897-5E9E-4E76-B4CD-DCFDD8C0967E}" scale="110" showPageBreaks="1" showGridLines="0" zeroValues="0" printArea="1" hiddenRows="1" hiddenColumns="1" view="pageBreakPreview" topLeftCell="A82">
      <selection activeCell="A119" sqref="A119:V119"/>
      <rowBreaks count="1" manualBreakCount="1">
        <brk id="40" max="26" man="1"/>
      </rowBreaks>
      <pageMargins left="0.23622047244094491" right="0.23622047244094491" top="0.59055118110236227" bottom="0.59055118110236227" header="0.19685039370078741" footer="0"/>
      <printOptions horizontalCentered="1"/>
      <pageSetup paperSize="9" scale="79" fitToHeight="0" orientation="landscape" cellComments="asDisplayed" r:id="rId1"/>
      <headerFooter differentFirst="1" scaleWithDoc="0" alignWithMargins="0">
        <oddHeader xml:space="preserve">&amp;C
</oddHeader>
      </headerFooter>
    </customSheetView>
    <customSheetView guid="{17430B55-A15F-48E2-81CE-65FD1E793073}" scale="110" showPageBreaks="1" showGridLines="0" zeroValues="0" printArea="1" hiddenRows="1" view="pageBreakPreview" topLeftCell="A20">
      <selection activeCell="B99" sqref="B99"/>
      <pageMargins left="0.23622047244094491" right="0.23622047244094491" top="0.59055118110236227" bottom="0.59055118110236227" header="0.19685039370078741" footer="0"/>
      <printOptions horizontalCentered="1"/>
      <pageSetup paperSize="9" scale="79" fitToHeight="0" orientation="landscape" cellComments="asDisplayed" r:id="rId2"/>
      <headerFooter differentFirst="1" scaleWithDoc="0" alignWithMargins="0">
        <oddHeader xml:space="preserve">&amp;C
</oddHeader>
      </headerFooter>
    </customSheetView>
  </customSheetViews>
  <mergeCells count="59">
    <mergeCell ref="A72:B72"/>
    <mergeCell ref="A105:AA105"/>
    <mergeCell ref="W122:AA123"/>
    <mergeCell ref="A120:V121"/>
    <mergeCell ref="J112:N112"/>
    <mergeCell ref="A104:B104"/>
    <mergeCell ref="Q110:R110"/>
    <mergeCell ref="O110:P110"/>
    <mergeCell ref="A109:N109"/>
    <mergeCell ref="U116:AA117"/>
    <mergeCell ref="A114:AA115"/>
    <mergeCell ref="A107:B107"/>
    <mergeCell ref="U110:V110"/>
    <mergeCell ref="S110:T110"/>
    <mergeCell ref="A116:T117"/>
    <mergeCell ref="A127:B127"/>
    <mergeCell ref="A126:C126"/>
    <mergeCell ref="A125:C125"/>
    <mergeCell ref="W118:AA118"/>
    <mergeCell ref="W119:AA119"/>
    <mergeCell ref="W121:Y121"/>
    <mergeCell ref="W120:Y120"/>
    <mergeCell ref="Z121:AA121"/>
    <mergeCell ref="Z120:AA120"/>
    <mergeCell ref="A122:V123"/>
    <mergeCell ref="A119:V119"/>
    <mergeCell ref="A118:V118"/>
    <mergeCell ref="W3:AA4"/>
    <mergeCell ref="A89:B89"/>
    <mergeCell ref="A82:B82"/>
    <mergeCell ref="S3:V3"/>
    <mergeCell ref="A65:B65"/>
    <mergeCell ref="A7:AA7"/>
    <mergeCell ref="A14:AA14"/>
    <mergeCell ref="A27:AA27"/>
    <mergeCell ref="A34:AA34"/>
    <mergeCell ref="A41:AA41"/>
    <mergeCell ref="A48:AA48"/>
    <mergeCell ref="A33:B33"/>
    <mergeCell ref="A73:AA73"/>
    <mergeCell ref="A74:AA74"/>
    <mergeCell ref="A83:AA83"/>
    <mergeCell ref="A55:AA55"/>
    <mergeCell ref="A1:I1"/>
    <mergeCell ref="G3:N4"/>
    <mergeCell ref="O3:R3"/>
    <mergeCell ref="J111:N111"/>
    <mergeCell ref="A40:B40"/>
    <mergeCell ref="A2:B2"/>
    <mergeCell ref="A26:B26"/>
    <mergeCell ref="A13:B13"/>
    <mergeCell ref="A90:AA90"/>
    <mergeCell ref="A91:AA91"/>
    <mergeCell ref="A98:AA98"/>
    <mergeCell ref="A47:B47"/>
    <mergeCell ref="A54:B54"/>
    <mergeCell ref="A56:AA56"/>
    <mergeCell ref="A108:B108"/>
    <mergeCell ref="A66:AA66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3"/>
  <headerFooter differentFirst="1" scaleWithDoc="0" alignWithMargins="0">
    <oddHeader xml:space="preserve">&amp;C
</oddHeader>
  </headerFooter>
  <rowBreaks count="1" manualBreakCount="1">
    <brk id="40" max="26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</dc:creator>
  <cp:keywords/>
  <dc:description/>
  <cp:lastModifiedBy>Aneta Aleksandrowicz</cp:lastModifiedBy>
  <cp:revision/>
  <cp:lastPrinted>2022-03-01T13:22:44Z</cp:lastPrinted>
  <dcterms:created xsi:type="dcterms:W3CDTF">1998-05-26T18:21:06Z</dcterms:created>
  <dcterms:modified xsi:type="dcterms:W3CDTF">2022-03-01T13:30:14Z</dcterms:modified>
  <cp:category/>
  <cp:contentStatus/>
</cp:coreProperties>
</file>