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159" activeTab="0"/>
  </bookViews>
  <sheets>
    <sheet name="plan_wzór" sheetId="1" r:id="rId1"/>
  </sheets>
  <definedNames>
    <definedName name="_xlfn.IFERROR" hidden="1">#NAME?</definedName>
    <definedName name="_xlnm.Print_Area" localSheetId="0">'plan_wzór'!$A$1:$AE$89</definedName>
    <definedName name="_xlnm.Print_Titles" localSheetId="0">'plan_wzór'!$3:$6</definedName>
  </definedNames>
  <calcPr fullCalcOnLoad="1"/>
</workbook>
</file>

<file path=xl/comments1.xml><?xml version="1.0" encoding="utf-8"?>
<comments xmlns="http://schemas.openxmlformats.org/spreadsheetml/2006/main">
  <authors>
    <author>Ewa</author>
  </authors>
  <commentList>
    <comment ref="W3" authorId="0">
      <text>
        <r>
          <rPr>
            <b/>
            <sz val="9"/>
            <rFont val="Tahoma"/>
            <family val="2"/>
          </rPr>
          <t>WYKASOWAĆ</t>
        </r>
        <r>
          <rPr>
            <sz val="9"/>
            <rFont val="Tahoma"/>
            <family val="2"/>
          </rPr>
          <t xml:space="preserve"> - DLA STUDIÓW DRUGIEGO STOPNIA (2-LETNICH)
</t>
        </r>
      </text>
    </comment>
    <comment ref="G5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UWAGA !!!</t>
        </r>
        <r>
          <rPr>
            <sz val="8"/>
            <rFont val="Tahoma"/>
            <family val="2"/>
          </rPr>
          <t xml:space="preserve">
W KOLUMNIE </t>
        </r>
        <r>
          <rPr>
            <sz val="8"/>
            <color indexed="10"/>
            <rFont val="Tahoma"/>
            <family val="2"/>
          </rPr>
          <t>"7</t>
        </r>
        <r>
          <rPr>
            <b/>
            <sz val="8"/>
            <color indexed="10"/>
            <rFont val="Tahoma"/>
            <family val="2"/>
          </rPr>
          <t>"</t>
        </r>
        <r>
          <rPr>
            <sz val="8"/>
            <rFont val="Tahoma"/>
            <family val="2"/>
          </rPr>
          <t xml:space="preserve"> SĄ FORMUŁY :
1)</t>
        </r>
        <r>
          <rPr>
            <b/>
            <sz val="8"/>
            <rFont val="Tahoma"/>
            <family val="2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</rPr>
          <t xml:space="preserve"> " 8" do "14"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<sst xmlns="http://schemas.openxmlformats.org/spreadsheetml/2006/main" count="286" uniqueCount="215">
  <si>
    <t>I rok</t>
  </si>
  <si>
    <t>II rok</t>
  </si>
  <si>
    <t>III rok</t>
  </si>
  <si>
    <t>Liczba godzin zajęć</t>
  </si>
  <si>
    <t>1 sem.</t>
  </si>
  <si>
    <t>2 sem.</t>
  </si>
  <si>
    <t>3 sem.</t>
  </si>
  <si>
    <t>4 sem.</t>
  </si>
  <si>
    <t>5 sem.</t>
  </si>
  <si>
    <t>6 sem.</t>
  </si>
  <si>
    <t>L.P.</t>
  </si>
  <si>
    <t>RAZEM</t>
  </si>
  <si>
    <t>WYKŁADY</t>
  </si>
  <si>
    <t>liczba egz./zal.</t>
  </si>
  <si>
    <t>OGÓŁEM</t>
  </si>
  <si>
    <t>punkty ECTS</t>
  </si>
  <si>
    <t>Ć/K/L/LEK/SiP/ZT</t>
  </si>
  <si>
    <t>NAZWA GRUPY ZAJĘĆ/
NAZWA ZAJĘĆ</t>
  </si>
  <si>
    <t>do wyboru</t>
  </si>
  <si>
    <t>Egzamin po semestrze</t>
  </si>
  <si>
    <t>Zaliczenie po semestrze</t>
  </si>
  <si>
    <t>z bezpośrednim udziałem nauczycieli 
akademickich lub innych osób 
prowadzących zajęcia i studentów</t>
  </si>
  <si>
    <t xml:space="preserve">z dziedziny nauk humanistycznych 
lub nauk społecznych* </t>
  </si>
  <si>
    <t>Procentowy udział liczby punktów ECTS każdej z dyscyplin, do których jest przyporządkowany kierunek studiów, w liczbie punktów ECTS koniecznej do ukończenia studiów, ze wskazaniem dyscypliny wiodącej.</t>
  </si>
  <si>
    <t>Dla studiów o profilu praktycznym – procentowy udział liczby punktów ECTS w ramach zajęć kształtujących umiejętności praktyczne w liczbie punktów ECTS koniecznej do ukończenia studiów, w wymiarze większym niż 50% liczby punktów ECTS koniecznej do ukończenia studiów.</t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</si>
  <si>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studiów.</t>
  </si>
  <si>
    <t>kształtujących umiejętności praktyczne, 
dla studiów o profilu praktycznymn</t>
  </si>
  <si>
    <t>związanych z prowadzoną w uczelni 
działalnością naukową w dyscyplinie 
lub dyscyplinach, do których 
przyporządkowany jest kierunek studiów, 
dla studiów o profilu ogólnoakademickim</t>
  </si>
  <si>
    <t>Punkty ECTS uzyskiwane 
w ramach zajęć:</t>
  </si>
  <si>
    <t>KOD
ZAJĘĆ 
USOS</t>
  </si>
  <si>
    <t>* liczbę punktów ECTS, jaką student musi uzyskać w ramach zajęć z dziedziny nauk humanistycznych lub nauk społecznych, nie mniejszą niż 5 punktów ECTS – w przypadku kierunków studiów przyporządkowanych do dyscyplin w ramach dziedzin innych niż odpowiednio nauki humanistyczne lub nauki społeczne.</t>
  </si>
  <si>
    <t>Procentowy udział liczby punktów ECTS w ramach zajęć do wyboru w liczbie punktów ECTS koniecznej do ukończenia studiów, w wymiarze nie mniejszym niż 30% liczby punktów ECTS koniecznej do ukończenia studiów.</t>
  </si>
  <si>
    <t>Podstawy socjologii</t>
  </si>
  <si>
    <t>1</t>
  </si>
  <si>
    <t>Podstawy psychologii ogólnej</t>
  </si>
  <si>
    <t>Patologie społeczne</t>
  </si>
  <si>
    <t>Etyka</t>
  </si>
  <si>
    <t>Prawoznawstwo</t>
  </si>
  <si>
    <t>Prawo własności intelektualnej</t>
  </si>
  <si>
    <t>Technologie informacyjne</t>
  </si>
  <si>
    <t>2</t>
  </si>
  <si>
    <t>10</t>
  </si>
  <si>
    <t>Podstawy psychopatologii</t>
  </si>
  <si>
    <t>11</t>
  </si>
  <si>
    <t>Techniki mediacyjne</t>
  </si>
  <si>
    <t>12</t>
  </si>
  <si>
    <t>Podstawy prawa konstytucyjnego</t>
  </si>
  <si>
    <t>13</t>
  </si>
  <si>
    <t>14</t>
  </si>
  <si>
    <t>15</t>
  </si>
  <si>
    <t xml:space="preserve">Prawo karne cz. I - Nauka o przestępstwie </t>
  </si>
  <si>
    <t>3</t>
  </si>
  <si>
    <t>16</t>
  </si>
  <si>
    <t>4</t>
  </si>
  <si>
    <t>17</t>
  </si>
  <si>
    <t>Symptomatologia kryminalna</t>
  </si>
  <si>
    <t>Teorie kryminologiczne</t>
  </si>
  <si>
    <t>Wiktymologia</t>
  </si>
  <si>
    <t>18</t>
  </si>
  <si>
    <t>19</t>
  </si>
  <si>
    <t>20</t>
  </si>
  <si>
    <t xml:space="preserve">Prawo karne cz. II - Nauka o karze </t>
  </si>
  <si>
    <t>21</t>
  </si>
  <si>
    <t>Kryminalistyka ogólna</t>
  </si>
  <si>
    <t>22</t>
  </si>
  <si>
    <t>23</t>
  </si>
  <si>
    <t>24</t>
  </si>
  <si>
    <t>25</t>
  </si>
  <si>
    <t>26</t>
  </si>
  <si>
    <t>Proseminarium</t>
  </si>
  <si>
    <t>27</t>
  </si>
  <si>
    <t>Podstawy procesu karnego</t>
  </si>
  <si>
    <t>5</t>
  </si>
  <si>
    <t>28</t>
  </si>
  <si>
    <t>Prawo wykroczeń</t>
  </si>
  <si>
    <t>Karnoprawna ochrona i odpowiedzialność osób pełniących funkcje publiczne</t>
  </si>
  <si>
    <t>29</t>
  </si>
  <si>
    <t>30</t>
  </si>
  <si>
    <t>Polityka kryminalna</t>
  </si>
  <si>
    <t>31</t>
  </si>
  <si>
    <t>Prawo policyjne</t>
  </si>
  <si>
    <t>32</t>
  </si>
  <si>
    <t>6</t>
  </si>
  <si>
    <t>Prawo karne wykonawcze</t>
  </si>
  <si>
    <t>33</t>
  </si>
  <si>
    <t>34</t>
  </si>
  <si>
    <t>Seminarium</t>
  </si>
  <si>
    <t>SPECJALIZACJE (jedna do wyboru)</t>
  </si>
  <si>
    <t>Wychowanie fizyczne</t>
  </si>
  <si>
    <t>23a</t>
  </si>
  <si>
    <t>36</t>
  </si>
  <si>
    <t>Terroryzm</t>
  </si>
  <si>
    <t>Przestępczość transgraniczna</t>
  </si>
  <si>
    <t>Nowe formy patologii społecznych</t>
  </si>
  <si>
    <t>Przestępczość w ruchu drogowym</t>
  </si>
  <si>
    <t>Przestępczość zorganizowana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</si>
  <si>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</si>
  <si>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</si>
  <si>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</si>
  <si>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</si>
  <si>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</si>
  <si>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</si>
  <si>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</si>
  <si>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</si>
  <si>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</si>
  <si>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</si>
  <si>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KRYMINALISTYCZNA</t>
  </si>
  <si>
    <t>Technika kryminalistyczna</t>
  </si>
  <si>
    <t>Analiza kryminalna</t>
  </si>
  <si>
    <t>Czynności operacyjno-rozpoznawcze</t>
  </si>
  <si>
    <t>Taktyka kryminalistyczna</t>
  </si>
  <si>
    <t>forma studiów: stacjonarne</t>
  </si>
  <si>
    <t>Postępowanie w sprawach nieletnich</t>
  </si>
  <si>
    <t>Kontrola przestępczości</t>
  </si>
  <si>
    <t>MODUŁ (PRAKTYKI ZAWODOWE)</t>
  </si>
  <si>
    <t xml:space="preserve">Nowe technologie w zwalczaniu przestępczości </t>
  </si>
  <si>
    <t>Harmonogram realizacji programu studiów pierwszego stopnia Kryminologia.</t>
  </si>
  <si>
    <t>PRZESTĘPCZOŚĆ I PATOLOGIE SPOŁECZNE</t>
  </si>
  <si>
    <t>370-KS1-1PDS</t>
  </si>
  <si>
    <t>370-KS1-1PTS</t>
  </si>
  <si>
    <t>370-KS1-1PRW</t>
  </si>
  <si>
    <t>370-KS1-1WFI</t>
  </si>
  <si>
    <t>370-KS1-2SKR</t>
  </si>
  <si>
    <t>370-KS1-2WIK</t>
  </si>
  <si>
    <t>370-KS1-2PKK</t>
  </si>
  <si>
    <t>370-KS1-2KRO</t>
  </si>
  <si>
    <t>370-KS1-2PRO</t>
  </si>
  <si>
    <t>370-KS1-3PPR</t>
  </si>
  <si>
    <t>370-KS1-3PWY</t>
  </si>
  <si>
    <t>370-KS1-3KOO</t>
  </si>
  <si>
    <t>370-KS1-3POK</t>
  </si>
  <si>
    <t>370-KS1-3PCD</t>
  </si>
  <si>
    <t>370-KS1-3TEK</t>
  </si>
  <si>
    <t>370-KS1-3PPO</t>
  </si>
  <si>
    <t>370-KS1-3PKW</t>
  </si>
  <si>
    <t>370-KS1-3KPR</t>
  </si>
  <si>
    <t>370-KS1-3SEM</t>
  </si>
  <si>
    <t>370-KS1-3PTR</t>
  </si>
  <si>
    <t>370-KS1-3NFP</t>
  </si>
  <si>
    <t>370-KS1-3PRU</t>
  </si>
  <si>
    <t>370-KS1-3PZO</t>
  </si>
  <si>
    <t>370-KS1-3NTZ</t>
  </si>
  <si>
    <t>370-KS1-3ANK</t>
  </si>
  <si>
    <t>370-KS1-3COR</t>
  </si>
  <si>
    <t>370-KS1-3TKM</t>
  </si>
  <si>
    <t>Komunikacja interpersonalna lub</t>
  </si>
  <si>
    <t>System ochrony bezpieczeństwa i porządku publicznego lub</t>
  </si>
  <si>
    <t>Praktyka zawodowa</t>
  </si>
  <si>
    <t>** Powyższe zajęcia student może zaliczyć również poprzez:</t>
  </si>
  <si>
    <t>1. uczestnictwo w oferowanych przez Uniwersytet w Białymstoku zajęciach, w szczególności:</t>
  </si>
  <si>
    <t>a) na kierunkach studiów prowadzonych w językach obcych,</t>
  </si>
  <si>
    <t>b) prowadzonych dla studentów programu Erasmus+,</t>
  </si>
  <si>
    <t>c) prowadzonych w języku obcym przez profesorów wizytujących,</t>
  </si>
  <si>
    <t>d) w formie wykładów gościnnych prowadzonych w języku obcym,</t>
  </si>
  <si>
    <t>e) w ramach specjalistycznych szkół prowadzonych w języku obcym,</t>
  </si>
  <si>
    <t xml:space="preserve">f) określonych w programach innych kierunków studiów i prowadzonych w językach obcych, </t>
  </si>
  <si>
    <t>2. realizację zajęć w języku obcym na innej uczelni w ramach międzynarodowej wymiany studentów, w tym programu Erasmus+ lub w ramach programu MOST,</t>
  </si>
  <si>
    <t>3. realizację części studiów lub praktyk za granicą w ramach programu Erasmus+ lub zajęć realizowanych w języku obcym w uczelni zagranicznej w ramach międzynarodowych umów o współpracy - w okresie nie krótszym niż 3 miesiące.</t>
  </si>
  <si>
    <t>Filozofia</t>
  </si>
  <si>
    <t>370-KS1-1FIL</t>
  </si>
  <si>
    <t>Marketing społeczny lub</t>
  </si>
  <si>
    <t>8</t>
  </si>
  <si>
    <t>8a</t>
  </si>
  <si>
    <t>9</t>
  </si>
  <si>
    <t>10a</t>
  </si>
  <si>
    <t>370-KS1-1PPK</t>
  </si>
  <si>
    <t>370-KS1-2MBK</t>
  </si>
  <si>
    <t>370-KS1-3PRD</t>
  </si>
  <si>
    <t>Prawa człowieka w demokratycznym państwie (przedmiot oferowany również w jęz. obcym)** lub</t>
  </si>
  <si>
    <t>370-KS1-1WDZ</t>
  </si>
  <si>
    <t>370-KS1-1MAS</t>
  </si>
  <si>
    <t>Metody badań kryminologicznych</t>
  </si>
  <si>
    <t>Historia kryminologii w Polsce i na świecie</t>
  </si>
  <si>
    <t>Prawo rodzinne i opiekuńcze</t>
  </si>
  <si>
    <t>Ekokryminologia</t>
  </si>
  <si>
    <t>29a</t>
  </si>
  <si>
    <t>33a</t>
  </si>
  <si>
    <t>48</t>
  </si>
  <si>
    <t xml:space="preserve">Cyberkryminologia </t>
  </si>
  <si>
    <t>Problemy społeczności miejskich i wiejskich</t>
  </si>
  <si>
    <t>35</t>
  </si>
  <si>
    <t>37</t>
  </si>
  <si>
    <t>Problemy współczesnej rodziny lub</t>
  </si>
  <si>
    <t>Język obcy cz. 2</t>
  </si>
  <si>
    <t>Język obcy cz. 1</t>
  </si>
  <si>
    <t>Nauki prawne - 81,11 %, Psychologia - 7,22 %, Językoznawstwo - 3,33 %, Nauki socjologiczne -  3,33 %, Filozofia - 2,79 %, Nauki informatyczne - 1,11 %, Nauki o zarządzaniu i jakości  1,11 %</t>
  </si>
  <si>
    <t>Wprowadzenie do zarządzania (przedmiot oferowany również w jęz. obcym)**</t>
  </si>
  <si>
    <t>370-KS1-1POD</t>
  </si>
  <si>
    <t>370-KS1-1PWI</t>
  </si>
  <si>
    <t>370-KS1-1ETK</t>
  </si>
  <si>
    <t>370-KS1-1TEI</t>
  </si>
  <si>
    <t>370-KS1-1KIN</t>
  </si>
  <si>
    <t>370-KS1-1TME</t>
  </si>
  <si>
    <t>370-KS1-1PPS</t>
  </si>
  <si>
    <t>370-KS1-1HIS</t>
  </si>
  <si>
    <t>370-KS1-1LJ</t>
  </si>
  <si>
    <t>370-KS1-2PKP</t>
  </si>
  <si>
    <t>370-KS1-2EKO</t>
  </si>
  <si>
    <t>370-KS1-2PWR</t>
  </si>
  <si>
    <t>370-KS1-2PMW</t>
  </si>
  <si>
    <t>370-KS1-2TKR</t>
  </si>
  <si>
    <t>370-KS1-2CYB</t>
  </si>
  <si>
    <t>370-KS1-2LJ</t>
  </si>
  <si>
    <t>370-KS1-3SOB</t>
  </si>
  <si>
    <t>370-KS1-3PWS</t>
  </si>
  <si>
    <t>370-KS1-3TER</t>
  </si>
  <si>
    <t>370-KS1-2PRA</t>
  </si>
  <si>
    <t>Procentowy udział liczby punktów ECTS w ramach zajęć z bezpośrednim udziałem nauczycieli akademickich lub innych osób prowadzących zajęcia i studentów w liczbie punktów ECTS koniecznej  do ukończenia studiów, w wymiarze nie mniejszym niż 50% liczby punktów ECTS koniecznej do ukończenia studiów.</t>
  </si>
  <si>
    <r>
      <rPr>
        <b/>
        <sz val="11"/>
        <rFont val="Arial"/>
        <family val="2"/>
      </rPr>
      <t>W</t>
    </r>
    <r>
      <rPr>
        <sz val="11"/>
        <rFont val="Arial"/>
        <family val="2"/>
      </rPr>
      <t>YKŁADY</t>
    </r>
  </si>
  <si>
    <r>
      <rPr>
        <b/>
        <sz val="11"/>
        <rFont val="Arial"/>
        <family val="2"/>
      </rPr>
      <t>Ć</t>
    </r>
    <r>
      <rPr>
        <sz val="11"/>
        <rFont val="Arial"/>
        <family val="2"/>
      </rPr>
      <t>WICZENIA</t>
    </r>
  </si>
  <si>
    <r>
      <rPr>
        <b/>
        <sz val="11"/>
        <rFont val="Arial"/>
        <family val="2"/>
      </rPr>
      <t>K</t>
    </r>
    <r>
      <rPr>
        <sz val="11"/>
        <rFont val="Arial"/>
        <family val="2"/>
      </rPr>
      <t>ONWERSATORIA</t>
    </r>
  </si>
  <si>
    <r>
      <rPr>
        <b/>
        <sz val="11"/>
        <rFont val="Arial"/>
        <family val="2"/>
      </rPr>
      <t>L</t>
    </r>
    <r>
      <rPr>
        <sz val="11"/>
        <rFont val="Arial"/>
        <family val="2"/>
      </rPr>
      <t>ABORATORIA</t>
    </r>
  </si>
  <si>
    <r>
      <rPr>
        <b/>
        <sz val="11"/>
        <rFont val="Arial"/>
        <family val="2"/>
      </rPr>
      <t>LEK</t>
    </r>
    <r>
      <rPr>
        <sz val="11"/>
        <rFont val="Arial"/>
        <family val="2"/>
      </rPr>
      <t>TORATY</t>
    </r>
  </si>
  <si>
    <r>
      <rPr>
        <b/>
        <sz val="11"/>
        <rFont val="Arial"/>
        <family val="2"/>
      </rPr>
      <t>S</t>
    </r>
    <r>
      <rPr>
        <sz val="11"/>
        <rFont val="Arial"/>
        <family val="2"/>
      </rPr>
      <t>EMINARIA/</t>
    </r>
    <r>
      <rPr>
        <b/>
        <sz val="11"/>
        <rFont val="Arial"/>
        <family val="2"/>
      </rPr>
      <t>P</t>
    </r>
    <r>
      <rPr>
        <sz val="11"/>
        <rFont val="Arial"/>
        <family val="2"/>
      </rPr>
      <t>ROSEMINARIA</t>
    </r>
  </si>
  <si>
    <r>
      <rPr>
        <b/>
        <sz val="11"/>
        <rFont val="Arial"/>
        <family val="2"/>
      </rPr>
      <t>Z</t>
    </r>
    <r>
      <rPr>
        <sz val="11"/>
        <rFont val="Arial"/>
        <family val="2"/>
      </rPr>
      <t xml:space="preserve">AJĘCIA 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ERENOWE</t>
    </r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</si>
</sst>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;&quot;-&quot;#,##0"/>
    <numFmt numFmtId="167" formatCode="#,##0;[Red]&quot;-&quot;#,##0"/>
    <numFmt numFmtId="168" formatCode="#,##0.00;&quot;-&quot;#,##0.00"/>
    <numFmt numFmtId="169" formatCode="#,##0.00;[Red]&quot;-&quot;#,##0.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00000000"/>
    <numFmt numFmtId="175" formatCode="0.0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6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Tahoma"/>
      <family val="2"/>
    </font>
    <font>
      <sz val="8"/>
      <color indexed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 CE"/>
      <family val="0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u val="single"/>
      <sz val="7.5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1" fillId="33" borderId="0" xfId="0" applyFont="1" applyFill="1" applyAlignment="1" applyProtection="1">
      <alignment vertical="center"/>
      <protection locked="0"/>
    </xf>
    <xf numFmtId="0" fontId="12" fillId="33" borderId="0" xfId="0" applyFont="1" applyFill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vertical="center"/>
      <protection locked="0"/>
    </xf>
    <xf numFmtId="0" fontId="11" fillId="33" borderId="0" xfId="0" applyFont="1" applyFill="1" applyAlignment="1" applyProtection="1">
      <alignment horizontal="left" vertical="center"/>
      <protection locked="0"/>
    </xf>
    <xf numFmtId="49" fontId="11" fillId="33" borderId="0" xfId="0" applyNumberFormat="1" applyFont="1" applyFill="1" applyAlignment="1" applyProtection="1">
      <alignment vertical="center"/>
      <protection locked="0"/>
    </xf>
    <xf numFmtId="0" fontId="12" fillId="33" borderId="0" xfId="0" applyFont="1" applyFill="1" applyAlignment="1" applyProtection="1">
      <alignment horizontal="centerContinuous" vertical="center"/>
      <protection locked="0"/>
    </xf>
    <xf numFmtId="0" fontId="11" fillId="33" borderId="10" xfId="0" applyFont="1" applyFill="1" applyBorder="1" applyAlignment="1" applyProtection="1">
      <alignment horizontal="centerContinuous" vertical="center"/>
      <protection locked="0"/>
    </xf>
    <xf numFmtId="0" fontId="11" fillId="33" borderId="11" xfId="0" applyFont="1" applyFill="1" applyBorder="1" applyAlignment="1" applyProtection="1">
      <alignment horizontal="centerContinuous" vertical="center"/>
      <protection locked="0"/>
    </xf>
    <xf numFmtId="0" fontId="11" fillId="33" borderId="10" xfId="0" applyFont="1" applyFill="1" applyBorder="1" applyAlignment="1" applyProtection="1">
      <alignment horizontal="center" vertical="center" shrinkToFit="1"/>
      <protection locked="0"/>
    </xf>
    <xf numFmtId="0" fontId="11" fillId="33" borderId="10" xfId="0" applyFont="1" applyFill="1" applyBorder="1" applyAlignment="1" applyProtection="1">
      <alignment horizontal="center" vertical="center" wrapText="1" shrinkToFit="1"/>
      <protection locked="0"/>
    </xf>
    <xf numFmtId="49" fontId="11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33" borderId="10" xfId="0" applyFont="1" applyFill="1" applyBorder="1" applyAlignment="1" applyProtection="1">
      <alignment horizontal="center" textRotation="90" wrapText="1" shrinkToFit="1"/>
      <protection locked="0"/>
    </xf>
    <xf numFmtId="0" fontId="11" fillId="33" borderId="10" xfId="0" applyFont="1" applyFill="1" applyBorder="1" applyAlignment="1" applyProtection="1">
      <alignment horizontal="center" textRotation="90" shrinkToFit="1"/>
      <protection locked="0"/>
    </xf>
    <xf numFmtId="0" fontId="11" fillId="33" borderId="12" xfId="0" applyFont="1" applyFill="1" applyBorder="1" applyAlignment="1" applyProtection="1">
      <alignment horizontal="center" textRotation="90" shrinkToFit="1"/>
      <protection locked="0"/>
    </xf>
    <xf numFmtId="0" fontId="11" fillId="33" borderId="13" xfId="0" applyFont="1" applyFill="1" applyBorder="1" applyAlignment="1" applyProtection="1">
      <alignment horizontal="center" textRotation="90" shrinkToFit="1"/>
      <protection locked="0"/>
    </xf>
    <xf numFmtId="0" fontId="11" fillId="33" borderId="13" xfId="0" applyFont="1" applyFill="1" applyBorder="1" applyAlignment="1" applyProtection="1">
      <alignment horizontal="center" textRotation="90" wrapText="1"/>
      <protection locked="0"/>
    </xf>
    <xf numFmtId="0" fontId="11" fillId="33" borderId="13" xfId="0" applyFont="1" applyFill="1" applyBorder="1" applyAlignment="1" applyProtection="1">
      <alignment horizontal="center" textRotation="90" wrapText="1" shrinkToFit="1"/>
      <protection locked="0"/>
    </xf>
    <xf numFmtId="0" fontId="11" fillId="33" borderId="14" xfId="0" applyFont="1" applyFill="1" applyBorder="1" applyAlignment="1" applyProtection="1">
      <alignment horizontal="center" textRotation="90" shrinkToFit="1"/>
      <protection locked="0"/>
    </xf>
    <xf numFmtId="0" fontId="11" fillId="33" borderId="15" xfId="0" applyFont="1" applyFill="1" applyBorder="1" applyAlignment="1" applyProtection="1">
      <alignment horizontal="center" textRotation="90" shrinkToFit="1"/>
      <protection locked="0"/>
    </xf>
    <xf numFmtId="0" fontId="11" fillId="33" borderId="16" xfId="0" applyFont="1" applyFill="1" applyBorder="1" applyAlignment="1" applyProtection="1">
      <alignment horizontal="center" textRotation="90" shrinkToFit="1"/>
      <protection locked="0"/>
    </xf>
    <xf numFmtId="0" fontId="58" fillId="0" borderId="10" xfId="0" applyFont="1" applyFill="1" applyBorder="1" applyAlignment="1">
      <alignment horizontal="center" textRotation="90" wrapText="1"/>
    </xf>
    <xf numFmtId="0" fontId="11" fillId="33" borderId="0" xfId="0" applyFont="1" applyFill="1" applyAlignment="1" applyProtection="1">
      <alignment vertical="center" shrinkToFit="1"/>
      <protection locked="0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11" fillId="33" borderId="12" xfId="0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 applyProtection="1">
      <alignment horizontal="center" vertical="center"/>
      <protection locked="0"/>
    </xf>
    <xf numFmtId="49" fontId="11" fillId="33" borderId="17" xfId="0" applyNumberFormat="1" applyFont="1" applyFill="1" applyBorder="1" applyAlignment="1" applyProtection="1">
      <alignment horizontal="center" vertical="center"/>
      <protection locked="0"/>
    </xf>
    <xf numFmtId="0" fontId="11" fillId="33" borderId="17" xfId="0" applyFont="1" applyFill="1" applyBorder="1" applyAlignment="1" applyProtection="1">
      <alignment horizontal="left" vertical="center" wrapText="1" shrinkToFit="1"/>
      <protection locked="0"/>
    </xf>
    <xf numFmtId="49" fontId="11" fillId="33" borderId="17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49" fontId="11" fillId="0" borderId="17" xfId="0" applyNumberFormat="1" applyFont="1" applyFill="1" applyBorder="1" applyAlignment="1" applyProtection="1">
      <alignment horizontal="center" vertical="center"/>
      <protection locked="0"/>
    </xf>
    <xf numFmtId="49" fontId="11" fillId="0" borderId="17" xfId="0" applyNumberFormat="1" applyFont="1" applyFill="1" applyBorder="1" applyAlignment="1" applyProtection="1" quotePrefix="1">
      <alignment horizontal="center" vertical="center"/>
      <protection locked="0"/>
    </xf>
    <xf numFmtId="0" fontId="12" fillId="33" borderId="18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1" fillId="33" borderId="21" xfId="0" applyFont="1" applyFill="1" applyBorder="1" applyAlignment="1" applyProtection="1">
      <alignment horizontal="center" vertical="center"/>
      <protection locked="0"/>
    </xf>
    <xf numFmtId="0" fontId="11" fillId="33" borderId="20" xfId="0" applyFont="1" applyFill="1" applyBorder="1" applyAlignment="1" applyProtection="1">
      <alignment horizontal="center" vertical="center"/>
      <protection locked="0"/>
    </xf>
    <xf numFmtId="0" fontId="11" fillId="33" borderId="19" xfId="0" applyFont="1" applyFill="1" applyBorder="1" applyAlignment="1" applyProtection="1">
      <alignment horizontal="center" vertical="center"/>
      <protection locked="0"/>
    </xf>
    <xf numFmtId="0" fontId="11" fillId="33" borderId="22" xfId="0" applyFont="1" applyFill="1" applyBorder="1" applyAlignment="1" applyProtection="1">
      <alignment horizontal="center" vertical="center"/>
      <protection locked="0"/>
    </xf>
    <xf numFmtId="0" fontId="11" fillId="33" borderId="17" xfId="0" applyFont="1" applyFill="1" applyBorder="1" applyAlignment="1" applyProtection="1">
      <alignment vertical="center"/>
      <protection locked="0"/>
    </xf>
    <xf numFmtId="2" fontId="11" fillId="33" borderId="17" xfId="0" applyNumberFormat="1" applyFont="1" applyFill="1" applyBorder="1" applyAlignment="1" applyProtection="1">
      <alignment vertical="center"/>
      <protection locked="0"/>
    </xf>
    <xf numFmtId="49" fontId="11" fillId="33" borderId="18" xfId="0" applyNumberFormat="1" applyFont="1" applyFill="1" applyBorder="1" applyAlignment="1" applyProtection="1">
      <alignment horizontal="center" vertical="center"/>
      <protection locked="0"/>
    </xf>
    <xf numFmtId="0" fontId="11" fillId="33" borderId="18" xfId="0" applyFont="1" applyFill="1" applyBorder="1" applyAlignment="1" applyProtection="1">
      <alignment horizontal="left" vertical="center" wrapText="1" shrinkToFit="1"/>
      <protection locked="0"/>
    </xf>
    <xf numFmtId="0" fontId="11" fillId="0" borderId="18" xfId="0" applyFont="1" applyFill="1" applyBorder="1" applyAlignment="1" applyProtection="1">
      <alignment horizontal="center" vertical="center"/>
      <protection locked="0"/>
    </xf>
    <xf numFmtId="49" fontId="11" fillId="0" borderId="18" xfId="0" applyNumberFormat="1" applyFont="1" applyFill="1" applyBorder="1" applyAlignment="1" applyProtection="1">
      <alignment horizontal="center" vertical="center"/>
      <protection locked="0"/>
    </xf>
    <xf numFmtId="49" fontId="11" fillId="0" borderId="18" xfId="0" applyNumberFormat="1" applyFont="1" applyFill="1" applyBorder="1" applyAlignment="1" applyProtection="1" quotePrefix="1">
      <alignment horizontal="center" vertical="center"/>
      <protection locked="0"/>
    </xf>
    <xf numFmtId="0" fontId="11" fillId="0" borderId="23" xfId="0" applyFont="1" applyFill="1" applyBorder="1" applyAlignment="1" applyProtection="1">
      <alignment horizontal="center" vertical="center"/>
      <protection locked="0"/>
    </xf>
    <xf numFmtId="0" fontId="11" fillId="0" borderId="24" xfId="0" applyFont="1" applyFill="1" applyBorder="1" applyAlignment="1" applyProtection="1">
      <alignment horizontal="center" vertical="center"/>
      <protection locked="0"/>
    </xf>
    <xf numFmtId="0" fontId="11" fillId="33" borderId="25" xfId="0" applyFont="1" applyFill="1" applyBorder="1" applyAlignment="1" applyProtection="1">
      <alignment horizontal="center" vertical="center"/>
      <protection locked="0"/>
    </xf>
    <xf numFmtId="0" fontId="11" fillId="33" borderId="24" xfId="0" applyFont="1" applyFill="1" applyBorder="1" applyAlignment="1" applyProtection="1">
      <alignment horizontal="center" vertical="center"/>
      <protection locked="0"/>
    </xf>
    <xf numFmtId="0" fontId="11" fillId="33" borderId="23" xfId="0" applyFont="1" applyFill="1" applyBorder="1" applyAlignment="1" applyProtection="1">
      <alignment horizontal="center" vertical="center"/>
      <protection locked="0"/>
    </xf>
    <xf numFmtId="0" fontId="11" fillId="33" borderId="26" xfId="0" applyFont="1" applyFill="1" applyBorder="1" applyAlignment="1" applyProtection="1">
      <alignment horizontal="center" vertical="center"/>
      <protection locked="0"/>
    </xf>
    <xf numFmtId="0" fontId="11" fillId="33" borderId="18" xfId="0" applyFont="1" applyFill="1" applyBorder="1" applyAlignment="1" applyProtection="1">
      <alignment vertical="center"/>
      <protection locked="0"/>
    </xf>
    <xf numFmtId="2" fontId="11" fillId="33" borderId="18" xfId="0" applyNumberFormat="1" applyFont="1" applyFill="1" applyBorder="1" applyAlignment="1" applyProtection="1">
      <alignment vertical="center"/>
      <protection locked="0"/>
    </xf>
    <xf numFmtId="0" fontId="11" fillId="33" borderId="27" xfId="0" applyFont="1" applyFill="1" applyBorder="1" applyAlignment="1" applyProtection="1">
      <alignment horizontal="left" vertical="center" wrapText="1" shrinkToFit="1"/>
      <protection locked="0"/>
    </xf>
    <xf numFmtId="49" fontId="11" fillId="33" borderId="27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7" xfId="0" applyFont="1" applyFill="1" applyBorder="1" applyAlignment="1" applyProtection="1">
      <alignment horizontal="center" vertical="center"/>
      <protection locked="0"/>
    </xf>
    <xf numFmtId="49" fontId="11" fillId="0" borderId="27" xfId="0" applyNumberFormat="1" applyFont="1" applyFill="1" applyBorder="1" applyAlignment="1" applyProtection="1">
      <alignment horizontal="center" vertical="center"/>
      <protection locked="0"/>
    </xf>
    <xf numFmtId="49" fontId="11" fillId="0" borderId="27" xfId="0" applyNumberFormat="1" applyFont="1" applyFill="1" applyBorder="1" applyAlignment="1" applyProtection="1" quotePrefix="1">
      <alignment horizontal="center" vertical="center"/>
      <protection locked="0"/>
    </xf>
    <xf numFmtId="0" fontId="11" fillId="0" borderId="28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 applyProtection="1">
      <alignment horizontal="center" vertical="center"/>
      <protection locked="0"/>
    </xf>
    <xf numFmtId="0" fontId="11" fillId="33" borderId="29" xfId="0" applyFont="1" applyFill="1" applyBorder="1" applyAlignment="1" applyProtection="1">
      <alignment horizontal="center" vertical="center"/>
      <protection locked="0"/>
    </xf>
    <xf numFmtId="0" fontId="11" fillId="33" borderId="28" xfId="0" applyFont="1" applyFill="1" applyBorder="1" applyAlignment="1" applyProtection="1">
      <alignment horizontal="center" vertical="center"/>
      <protection locked="0"/>
    </xf>
    <xf numFmtId="0" fontId="11" fillId="33" borderId="30" xfId="0" applyFont="1" applyFill="1" applyBorder="1" applyAlignment="1" applyProtection="1">
      <alignment horizontal="center" vertical="center"/>
      <protection locked="0"/>
    </xf>
    <xf numFmtId="0" fontId="14" fillId="33" borderId="27" xfId="0" applyFont="1" applyFill="1" applyBorder="1" applyAlignment="1" applyProtection="1">
      <alignment horizontal="left" vertical="center" wrapText="1" shrinkToFit="1"/>
      <protection locked="0"/>
    </xf>
    <xf numFmtId="49" fontId="11" fillId="34" borderId="31" xfId="0" applyNumberFormat="1" applyFont="1" applyFill="1" applyBorder="1" applyAlignment="1" applyProtection="1">
      <alignment horizontal="center" vertical="center"/>
      <protection locked="0"/>
    </xf>
    <xf numFmtId="0" fontId="11" fillId="34" borderId="32" xfId="0" applyFont="1" applyFill="1" applyBorder="1" applyAlignment="1" applyProtection="1">
      <alignment horizontal="center" vertical="center" shrinkToFit="1"/>
      <protection locked="0"/>
    </xf>
    <xf numFmtId="49" fontId="11" fillId="34" borderId="32" xfId="0" applyNumberFormat="1" applyFont="1" applyFill="1" applyBorder="1" applyAlignment="1" applyProtection="1">
      <alignment horizontal="center" vertical="center" shrinkToFit="1"/>
      <protection locked="0"/>
    </xf>
    <xf numFmtId="0" fontId="11" fillId="34" borderId="32" xfId="0" applyFont="1" applyFill="1" applyBorder="1" applyAlignment="1" applyProtection="1">
      <alignment horizontal="center" vertical="center"/>
      <protection locked="0"/>
    </xf>
    <xf numFmtId="49" fontId="11" fillId="34" borderId="32" xfId="0" applyNumberFormat="1" applyFont="1" applyFill="1" applyBorder="1" applyAlignment="1" applyProtection="1">
      <alignment horizontal="center" vertical="center"/>
      <protection locked="0"/>
    </xf>
    <xf numFmtId="49" fontId="11" fillId="34" borderId="32" xfId="0" applyNumberFormat="1" applyFont="1" applyFill="1" applyBorder="1" applyAlignment="1" applyProtection="1" quotePrefix="1">
      <alignment horizontal="center" vertical="center"/>
      <protection locked="0"/>
    </xf>
    <xf numFmtId="0" fontId="12" fillId="34" borderId="32" xfId="0" applyFont="1" applyFill="1" applyBorder="1" applyAlignment="1" applyProtection="1">
      <alignment horizontal="center" vertical="center"/>
      <protection locked="0"/>
    </xf>
    <xf numFmtId="0" fontId="11" fillId="34" borderId="32" xfId="0" applyFont="1" applyFill="1" applyBorder="1" applyAlignment="1" applyProtection="1">
      <alignment vertical="center"/>
      <protection locked="0"/>
    </xf>
    <xf numFmtId="0" fontId="11" fillId="34" borderId="33" xfId="0" applyFont="1" applyFill="1" applyBorder="1" applyAlignment="1" applyProtection="1">
      <alignment vertical="center"/>
      <protection locked="0"/>
    </xf>
    <xf numFmtId="49" fontId="11" fillId="33" borderId="31" xfId="0" applyNumberFormat="1" applyFont="1" applyFill="1" applyBorder="1" applyAlignment="1" applyProtection="1">
      <alignment horizontal="center" vertical="center"/>
      <protection locked="0"/>
    </xf>
    <xf numFmtId="0" fontId="11" fillId="33" borderId="32" xfId="0" applyFont="1" applyFill="1" applyBorder="1" applyAlignment="1" applyProtection="1">
      <alignment horizontal="center" vertical="center" shrinkToFit="1"/>
      <protection locked="0"/>
    </xf>
    <xf numFmtId="49" fontId="11" fillId="33" borderId="32" xfId="0" applyNumberFormat="1" applyFont="1" applyFill="1" applyBorder="1" applyAlignment="1" applyProtection="1">
      <alignment horizontal="center" vertical="center" shrinkToFit="1"/>
      <protection locked="0"/>
    </xf>
    <xf numFmtId="0" fontId="11" fillId="33" borderId="32" xfId="0" applyFont="1" applyFill="1" applyBorder="1" applyAlignment="1" applyProtection="1">
      <alignment horizontal="center" vertical="center"/>
      <protection locked="0"/>
    </xf>
    <xf numFmtId="49" fontId="11" fillId="33" borderId="32" xfId="0" applyNumberFormat="1" applyFont="1" applyFill="1" applyBorder="1" applyAlignment="1" applyProtection="1">
      <alignment horizontal="center" vertical="center"/>
      <protection locked="0"/>
    </xf>
    <xf numFmtId="49" fontId="11" fillId="33" borderId="32" xfId="0" applyNumberFormat="1" applyFont="1" applyFill="1" applyBorder="1" applyAlignment="1" applyProtection="1" quotePrefix="1">
      <alignment horizontal="center" vertical="center"/>
      <protection locked="0"/>
    </xf>
    <xf numFmtId="0" fontId="12" fillId="33" borderId="32" xfId="0" applyFont="1" applyFill="1" applyBorder="1" applyAlignment="1" applyProtection="1">
      <alignment horizontal="center" vertical="center"/>
      <protection locked="0"/>
    </xf>
    <xf numFmtId="0" fontId="11" fillId="33" borderId="32" xfId="0" applyFont="1" applyFill="1" applyBorder="1" applyAlignment="1" applyProtection="1">
      <alignment vertical="center"/>
      <protection locked="0"/>
    </xf>
    <xf numFmtId="0" fontId="11" fillId="33" borderId="33" xfId="0" applyFont="1" applyFill="1" applyBorder="1" applyAlignment="1" applyProtection="1">
      <alignment vertical="center"/>
      <protection locked="0"/>
    </xf>
    <xf numFmtId="0" fontId="11" fillId="33" borderId="27" xfId="0" applyFont="1" applyFill="1" applyBorder="1" applyAlignment="1" applyProtection="1">
      <alignment horizontal="center" vertical="center"/>
      <protection locked="0"/>
    </xf>
    <xf numFmtId="49" fontId="11" fillId="33" borderId="27" xfId="0" applyNumberFormat="1" applyFont="1" applyFill="1" applyBorder="1" applyAlignment="1" applyProtection="1">
      <alignment horizontal="center" vertical="center"/>
      <protection locked="0"/>
    </xf>
    <xf numFmtId="49" fontId="11" fillId="33" borderId="27" xfId="0" applyNumberFormat="1" applyFont="1" applyFill="1" applyBorder="1" applyAlignment="1" applyProtection="1" quotePrefix="1">
      <alignment horizontal="center" vertical="center"/>
      <protection locked="0"/>
    </xf>
    <xf numFmtId="49" fontId="11" fillId="33" borderId="31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32" xfId="0" applyFont="1" applyFill="1" applyBorder="1" applyAlignment="1" applyProtection="1">
      <alignment horizontal="left" vertical="center" wrapText="1" shrinkToFit="1"/>
      <protection locked="0"/>
    </xf>
    <xf numFmtId="49" fontId="11" fillId="33" borderId="32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33" borderId="32" xfId="0" applyFont="1" applyFill="1" applyBorder="1" applyAlignment="1" applyProtection="1">
      <alignment horizontal="center" vertical="center" wrapText="1"/>
      <protection locked="0"/>
    </xf>
    <xf numFmtId="49" fontId="11" fillId="33" borderId="32" xfId="0" applyNumberFormat="1" applyFont="1" applyFill="1" applyBorder="1" applyAlignment="1" applyProtection="1">
      <alignment horizontal="center" vertical="center" wrapText="1"/>
      <protection locked="0"/>
    </xf>
    <xf numFmtId="49" fontId="11" fillId="33" borderId="32" xfId="0" applyNumberFormat="1" applyFont="1" applyFill="1" applyBorder="1" applyAlignment="1" applyProtection="1" quotePrefix="1">
      <alignment horizontal="center" vertical="center" wrapText="1"/>
      <protection locked="0"/>
    </xf>
    <xf numFmtId="0" fontId="12" fillId="33" borderId="32" xfId="0" applyFont="1" applyFill="1" applyBorder="1" applyAlignment="1" applyProtection="1">
      <alignment horizontal="center" vertical="center" wrapText="1"/>
      <protection locked="0"/>
    </xf>
    <xf numFmtId="0" fontId="11" fillId="33" borderId="32" xfId="0" applyFont="1" applyFill="1" applyBorder="1" applyAlignment="1" applyProtection="1">
      <alignment vertical="center" wrapText="1"/>
      <protection locked="0"/>
    </xf>
    <xf numFmtId="0" fontId="15" fillId="33" borderId="27" xfId="0" applyFont="1" applyFill="1" applyBorder="1" applyAlignment="1" applyProtection="1">
      <alignment horizontal="left" vertical="center" wrapText="1" shrinkToFit="1"/>
      <protection locked="0"/>
    </xf>
    <xf numFmtId="0" fontId="11" fillId="34" borderId="32" xfId="0" applyFont="1" applyFill="1" applyBorder="1" applyAlignment="1" applyProtection="1">
      <alignment horizontal="left" vertical="center" wrapText="1" shrinkToFit="1"/>
      <protection locked="0"/>
    </xf>
    <xf numFmtId="0" fontId="11" fillId="33" borderId="34" xfId="0" applyFont="1" applyFill="1" applyBorder="1" applyAlignment="1" applyProtection="1">
      <alignment horizontal="center" vertical="center"/>
      <protection locked="0"/>
    </xf>
    <xf numFmtId="0" fontId="11" fillId="33" borderId="27" xfId="0" applyFont="1" applyFill="1" applyBorder="1" applyAlignment="1" applyProtection="1">
      <alignment vertical="center"/>
      <protection locked="0"/>
    </xf>
    <xf numFmtId="49" fontId="12" fillId="35" borderId="35" xfId="0" applyNumberFormat="1" applyFont="1" applyFill="1" applyBorder="1" applyAlignment="1" applyProtection="1">
      <alignment horizontal="center" vertical="center"/>
      <protection locked="0"/>
    </xf>
    <xf numFmtId="0" fontId="12" fillId="35" borderId="10" xfId="0" applyFont="1" applyFill="1" applyBorder="1" applyAlignment="1" applyProtection="1">
      <alignment horizontal="center" vertical="center"/>
      <protection locked="0"/>
    </xf>
    <xf numFmtId="0" fontId="12" fillId="35" borderId="35" xfId="0" applyFont="1" applyFill="1" applyBorder="1" applyAlignment="1" applyProtection="1">
      <alignment horizontal="center" vertical="center"/>
      <protection locked="0"/>
    </xf>
    <xf numFmtId="0" fontId="12" fillId="35" borderId="12" xfId="0" applyFont="1" applyFill="1" applyBorder="1" applyAlignment="1" applyProtection="1">
      <alignment horizontal="center" vertical="center"/>
      <protection locked="0"/>
    </xf>
    <xf numFmtId="0" fontId="12" fillId="35" borderId="13" xfId="0" applyFont="1" applyFill="1" applyBorder="1" applyAlignment="1" applyProtection="1">
      <alignment horizontal="center" vertical="center"/>
      <protection locked="0"/>
    </xf>
    <xf numFmtId="0" fontId="12" fillId="35" borderId="14" xfId="0" applyFont="1" applyFill="1" applyBorder="1" applyAlignment="1" applyProtection="1">
      <alignment horizontal="center" vertical="center"/>
      <protection locked="0"/>
    </xf>
    <xf numFmtId="0" fontId="12" fillId="35" borderId="14" xfId="0" applyFont="1" applyFill="1" applyBorder="1" applyAlignment="1" applyProtection="1" quotePrefix="1">
      <alignment horizontal="center" vertical="center"/>
      <protection locked="0"/>
    </xf>
    <xf numFmtId="0" fontId="12" fillId="33" borderId="0" xfId="0" applyFont="1" applyFill="1" applyAlignment="1" applyProtection="1">
      <alignment vertical="center"/>
      <protection locked="0"/>
    </xf>
    <xf numFmtId="1" fontId="11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33" borderId="36" xfId="0" applyFont="1" applyFill="1" applyBorder="1" applyAlignment="1" applyProtection="1">
      <alignment vertical="center"/>
      <protection locked="0"/>
    </xf>
    <xf numFmtId="0" fontId="59" fillId="33" borderId="0" xfId="0" applyFont="1" applyFill="1" applyBorder="1" applyAlignment="1" applyProtection="1">
      <alignment horizontal="center" vertical="center"/>
      <protection locked="0"/>
    </xf>
    <xf numFmtId="49" fontId="59" fillId="33" borderId="0" xfId="0" applyNumberFormat="1" applyFont="1" applyFill="1" applyBorder="1" applyAlignment="1" applyProtection="1">
      <alignment horizontal="center" vertical="center"/>
      <protection locked="0"/>
    </xf>
    <xf numFmtId="0" fontId="59" fillId="33" borderId="0" xfId="0" applyFont="1" applyFill="1" applyAlignment="1" applyProtection="1">
      <alignment horizontal="center" vertical="center"/>
      <protection locked="0"/>
    </xf>
    <xf numFmtId="0" fontId="60" fillId="33" borderId="0" xfId="0" applyFont="1" applyFill="1" applyBorder="1" applyAlignment="1" applyProtection="1">
      <alignment horizontal="center" vertical="center"/>
      <protection/>
    </xf>
    <xf numFmtId="0" fontId="59" fillId="33" borderId="0" xfId="0" applyFont="1" applyFill="1" applyAlignment="1" applyProtection="1">
      <alignment vertical="center"/>
      <protection locked="0"/>
    </xf>
    <xf numFmtId="0" fontId="59" fillId="33" borderId="37" xfId="0" applyFont="1" applyFill="1" applyBorder="1" applyAlignment="1" applyProtection="1">
      <alignment vertical="center"/>
      <protection locked="0"/>
    </xf>
    <xf numFmtId="0" fontId="59" fillId="33" borderId="12" xfId="0" applyFont="1" applyFill="1" applyBorder="1" applyAlignment="1" applyProtection="1" quotePrefix="1">
      <alignment horizontal="center" vertical="center"/>
      <protection locked="0"/>
    </xf>
    <xf numFmtId="0" fontId="59" fillId="33" borderId="14" xfId="0" applyFont="1" applyFill="1" applyBorder="1" applyAlignment="1" applyProtection="1" quotePrefix="1">
      <alignment horizontal="center" vertical="center"/>
      <protection locked="0"/>
    </xf>
    <xf numFmtId="49" fontId="59" fillId="33" borderId="0" xfId="0" applyNumberFormat="1" applyFont="1" applyFill="1" applyAlignment="1" applyProtection="1">
      <alignment horizontal="center" vertical="center"/>
      <protection locked="0"/>
    </xf>
    <xf numFmtId="0" fontId="60" fillId="33" borderId="0" xfId="0" applyFont="1" applyFill="1" applyAlignment="1" applyProtection="1">
      <alignment horizontal="center" vertical="center"/>
      <protection/>
    </xf>
    <xf numFmtId="0" fontId="11" fillId="0" borderId="38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33" borderId="0" xfId="0" applyFont="1" applyFill="1" applyAlignment="1" applyProtection="1">
      <alignment horizontal="left" vertical="center" shrinkToFit="1"/>
      <protection locked="0"/>
    </xf>
    <xf numFmtId="0" fontId="59" fillId="0" borderId="24" xfId="0" applyFont="1" applyFill="1" applyBorder="1" applyAlignment="1" applyProtection="1">
      <alignment horizontal="center" vertical="center"/>
      <protection locked="0"/>
    </xf>
    <xf numFmtId="0" fontId="59" fillId="0" borderId="24" xfId="0" applyFont="1" applyFill="1" applyBorder="1" applyAlignment="1" applyProtection="1">
      <alignment horizontal="justify" vertical="center" wrapText="1"/>
      <protection locked="0"/>
    </xf>
    <xf numFmtId="2" fontId="59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2" fillId="33" borderId="0" xfId="0" applyFont="1" applyFill="1" applyAlignment="1" applyProtection="1">
      <alignment vertical="center"/>
      <protection locked="0"/>
    </xf>
    <xf numFmtId="0" fontId="11" fillId="33" borderId="0" xfId="0" applyFont="1" applyFill="1" applyAlignment="1">
      <alignment vertical="center"/>
    </xf>
    <xf numFmtId="0" fontId="12" fillId="35" borderId="39" xfId="0" applyFont="1" applyFill="1" applyBorder="1" applyAlignment="1" applyProtection="1">
      <alignment horizontal="left" vertical="center"/>
      <protection locked="0"/>
    </xf>
    <xf numFmtId="0" fontId="11" fillId="35" borderId="35" xfId="0" applyFont="1" applyFill="1" applyBorder="1" applyAlignment="1" applyProtection="1">
      <alignment horizontal="left" vertical="center"/>
      <protection locked="0"/>
    </xf>
    <xf numFmtId="0" fontId="61" fillId="0" borderId="40" xfId="0" applyFont="1" applyBorder="1" applyAlignment="1">
      <alignment horizontal="center" vertical="center" wrapText="1"/>
    </xf>
    <xf numFmtId="0" fontId="61" fillId="0" borderId="41" xfId="0" applyFont="1" applyBorder="1" applyAlignment="1">
      <alignment horizontal="center" vertical="center" wrapText="1"/>
    </xf>
    <xf numFmtId="0" fontId="61" fillId="0" borderId="42" xfId="0" applyFont="1" applyBorder="1" applyAlignment="1">
      <alignment horizontal="center" vertical="center" wrapText="1"/>
    </xf>
    <xf numFmtId="0" fontId="61" fillId="0" borderId="43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44" xfId="0" applyFont="1" applyBorder="1" applyAlignment="1">
      <alignment horizontal="center" vertical="center" wrapText="1"/>
    </xf>
    <xf numFmtId="0" fontId="11" fillId="33" borderId="39" xfId="0" applyFont="1" applyFill="1" applyBorder="1" applyAlignment="1" applyProtection="1">
      <alignment horizontal="center" vertical="center"/>
      <protection locked="0"/>
    </xf>
    <xf numFmtId="0" fontId="11" fillId="33" borderId="35" xfId="0" applyFont="1" applyFill="1" applyBorder="1" applyAlignment="1" applyProtection="1">
      <alignment horizontal="center" vertical="center"/>
      <protection locked="0"/>
    </xf>
    <xf numFmtId="0" fontId="11" fillId="33" borderId="45" xfId="0" applyFont="1" applyFill="1" applyBorder="1" applyAlignment="1">
      <alignment vertical="center"/>
    </xf>
    <xf numFmtId="1" fontId="59" fillId="33" borderId="46" xfId="0" applyNumberFormat="1" applyFont="1" applyFill="1" applyBorder="1" applyAlignment="1" applyProtection="1">
      <alignment horizontal="center" vertical="center" shrinkToFit="1"/>
      <protection locked="0"/>
    </xf>
    <xf numFmtId="0" fontId="59" fillId="0" borderId="24" xfId="0" applyFont="1" applyFill="1" applyBorder="1" applyAlignment="1">
      <alignment horizontal="justify" vertical="center" wrapText="1"/>
    </xf>
    <xf numFmtId="0" fontId="59" fillId="0" borderId="24" xfId="0" applyFont="1" applyFill="1" applyBorder="1" applyAlignment="1">
      <alignment horizontal="justify" vertical="center"/>
    </xf>
    <xf numFmtId="0" fontId="10" fillId="33" borderId="0" xfId="0" applyFont="1" applyFill="1" applyAlignment="1">
      <alignment horizontal="left" vertical="center"/>
    </xf>
    <xf numFmtId="0" fontId="62" fillId="33" borderId="0" xfId="0" applyFont="1" applyFill="1" applyAlignment="1">
      <alignment horizontal="left" vertical="center"/>
    </xf>
    <xf numFmtId="0" fontId="11" fillId="33" borderId="40" xfId="0" applyFont="1" applyFill="1" applyBorder="1" applyAlignment="1" applyProtection="1">
      <alignment horizontal="center" vertical="center"/>
      <protection locked="0"/>
    </xf>
    <xf numFmtId="0" fontId="11" fillId="33" borderId="41" xfId="0" applyFont="1" applyFill="1" applyBorder="1" applyAlignment="1" applyProtection="1">
      <alignment horizontal="center" vertical="center"/>
      <protection locked="0"/>
    </xf>
    <xf numFmtId="0" fontId="11" fillId="33" borderId="42" xfId="0" applyFont="1" applyFill="1" applyBorder="1" applyAlignment="1" applyProtection="1">
      <alignment horizontal="center" vertical="center"/>
      <protection locked="0"/>
    </xf>
    <xf numFmtId="0" fontId="11" fillId="33" borderId="47" xfId="0" applyFont="1" applyFill="1" applyBorder="1" applyAlignment="1" applyProtection="1">
      <alignment horizontal="center" vertical="center"/>
      <protection locked="0"/>
    </xf>
    <xf numFmtId="0" fontId="11" fillId="33" borderId="46" xfId="0" applyFont="1" applyFill="1" applyBorder="1" applyAlignment="1" applyProtection="1">
      <alignment horizontal="center" vertical="center"/>
      <protection locked="0"/>
    </xf>
    <xf numFmtId="0" fontId="11" fillId="33" borderId="48" xfId="0" applyFont="1" applyFill="1" applyBorder="1" applyAlignment="1" applyProtection="1">
      <alignment horizontal="center" vertical="center"/>
      <protection locked="0"/>
    </xf>
    <xf numFmtId="0" fontId="60" fillId="33" borderId="0" xfId="0" applyFont="1" applyFill="1" applyBorder="1" applyAlignment="1" applyProtection="1">
      <alignment horizontal="right" vertical="center"/>
      <protection locked="0"/>
    </xf>
    <xf numFmtId="0" fontId="60" fillId="33" borderId="44" xfId="0" applyFont="1" applyFill="1" applyBorder="1" applyAlignment="1" applyProtection="1">
      <alignment horizontal="right" vertical="center"/>
      <protection locked="0"/>
    </xf>
    <xf numFmtId="0" fontId="13" fillId="33" borderId="0" xfId="0" applyFont="1" applyFill="1" applyBorder="1" applyAlignment="1" applyProtection="1">
      <alignment horizontal="right" vertical="center" shrinkToFit="1"/>
      <protection locked="0"/>
    </xf>
    <xf numFmtId="0" fontId="59" fillId="0" borderId="24" xfId="0" applyFont="1" applyFill="1" applyBorder="1" applyAlignment="1" applyProtection="1">
      <alignment horizontal="justify" vertical="center"/>
      <protection locked="0"/>
    </xf>
    <xf numFmtId="2" fontId="59" fillId="0" borderId="24" xfId="0" applyNumberFormat="1" applyFont="1" applyFill="1" applyBorder="1" applyAlignment="1" applyProtection="1">
      <alignment horizontal="center" vertical="center"/>
      <protection locked="0"/>
    </xf>
    <xf numFmtId="0" fontId="14" fillId="0" borderId="24" xfId="0" applyFont="1" applyFill="1" applyBorder="1" applyAlignment="1" applyProtection="1">
      <alignment horizontal="center" vertical="center" wrapText="1"/>
      <protection locked="0"/>
    </xf>
    <xf numFmtId="0" fontId="11" fillId="0" borderId="24" xfId="0" applyFont="1" applyFill="1" applyBorder="1" applyAlignment="1" applyProtection="1">
      <alignment horizontal="center" vertical="center" wrapText="1"/>
      <protection locked="0"/>
    </xf>
    <xf numFmtId="0" fontId="59" fillId="0" borderId="49" xfId="0" applyFont="1" applyFill="1" applyBorder="1" applyAlignment="1" applyProtection="1">
      <alignment horizontal="justify" vertical="center" wrapText="1"/>
      <protection locked="0"/>
    </xf>
    <xf numFmtId="0" fontId="59" fillId="0" borderId="38" xfId="0" applyFont="1" applyFill="1" applyBorder="1" applyAlignment="1" applyProtection="1">
      <alignment horizontal="justify" vertical="center" wrapText="1"/>
      <protection locked="0"/>
    </xf>
    <xf numFmtId="0" fontId="59" fillId="0" borderId="50" xfId="0" applyFont="1" applyFill="1" applyBorder="1" applyAlignment="1" applyProtection="1">
      <alignment horizontal="justify" vertical="center" wrapText="1"/>
      <protection locked="0"/>
    </xf>
    <xf numFmtId="0" fontId="59" fillId="0" borderId="51" xfId="0" applyFont="1" applyFill="1" applyBorder="1" applyAlignment="1" applyProtection="1">
      <alignment horizontal="justify" vertical="center" wrapText="1"/>
      <protection locked="0"/>
    </xf>
    <xf numFmtId="0" fontId="59" fillId="0" borderId="25" xfId="0" applyFont="1" applyFill="1" applyBorder="1" applyAlignment="1" applyProtection="1">
      <alignment horizontal="justify" vertical="center" wrapText="1"/>
      <protection locked="0"/>
    </xf>
    <xf numFmtId="0" fontId="59" fillId="0" borderId="52" xfId="0" applyFont="1" applyFill="1" applyBorder="1" applyAlignment="1" applyProtection="1">
      <alignment horizontal="justify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2"/>
  <sheetViews>
    <sheetView showGridLines="0" showZeros="0" tabSelected="1" view="pageBreakPreview" zoomScaleSheetLayoutView="100" zoomScalePageLayoutView="0" workbookViewId="0" topLeftCell="A1">
      <selection activeCell="A1" sqref="A1:I1"/>
    </sheetView>
  </sheetViews>
  <sheetFormatPr defaultColWidth="9.00390625" defaultRowHeight="12.75"/>
  <cols>
    <col min="1" max="1" width="6.75390625" style="4" customWidth="1"/>
    <col min="2" max="2" width="37.25390625" style="1" customWidth="1"/>
    <col min="3" max="3" width="12.375" style="5" customWidth="1"/>
    <col min="4" max="4" width="5.25390625" style="1" customWidth="1"/>
    <col min="5" max="6" width="3.75390625" style="1" customWidth="1"/>
    <col min="7" max="7" width="5.625" style="1" customWidth="1"/>
    <col min="8" max="8" width="4.625" style="1" customWidth="1"/>
    <col min="9" max="9" width="5.00390625" style="1" customWidth="1"/>
    <col min="10" max="10" width="4.375" style="1" customWidth="1"/>
    <col min="11" max="11" width="3.75390625" style="1" customWidth="1"/>
    <col min="12" max="12" width="4.75390625" style="1" customWidth="1"/>
    <col min="13" max="14" width="3.75390625" style="1" customWidth="1"/>
    <col min="15" max="15" width="4.375" style="1" customWidth="1"/>
    <col min="16" max="16" width="5.00390625" style="1" customWidth="1"/>
    <col min="17" max="17" width="4.25390625" style="1" customWidth="1"/>
    <col min="18" max="19" width="4.625" style="1" customWidth="1"/>
    <col min="20" max="20" width="4.375" style="1" customWidth="1"/>
    <col min="21" max="21" width="5.00390625" style="1" customWidth="1"/>
    <col min="22" max="22" width="4.25390625" style="1" customWidth="1"/>
    <col min="23" max="23" width="4.375" style="1" customWidth="1"/>
    <col min="24" max="24" width="4.125" style="1" customWidth="1"/>
    <col min="25" max="25" width="4.25390625" style="1" customWidth="1"/>
    <col min="26" max="26" width="4.625" style="1" customWidth="1"/>
    <col min="27" max="27" width="3.75390625" style="1" customWidth="1"/>
    <col min="28" max="29" width="9.125" style="1" customWidth="1"/>
    <col min="30" max="30" width="13.00390625" style="1" customWidth="1"/>
    <col min="31" max="31" width="6.00390625" style="1" customWidth="1"/>
    <col min="32" max="16384" width="9.125" style="1" customWidth="1"/>
  </cols>
  <sheetData>
    <row r="1" spans="1:9" ht="15.75">
      <c r="A1" s="141" t="s">
        <v>116</v>
      </c>
      <c r="B1" s="142"/>
      <c r="C1" s="142"/>
      <c r="D1" s="142"/>
      <c r="E1" s="142"/>
      <c r="F1" s="142"/>
      <c r="G1" s="142"/>
      <c r="H1" s="142"/>
      <c r="I1" s="142"/>
    </row>
    <row r="2" spans="1:27" ht="19.5" customHeight="1" thickBot="1">
      <c r="A2" s="125" t="s">
        <v>111</v>
      </c>
      <c r="B2" s="126"/>
      <c r="C2" s="2"/>
      <c r="Q2" s="3"/>
      <c r="S2" s="3"/>
      <c r="U2" s="3"/>
      <c r="W2" s="3"/>
      <c r="Y2" s="3"/>
      <c r="AA2" s="3"/>
    </row>
    <row r="3" spans="6:31" ht="12.75" customHeight="1" thickBot="1" thickTop="1">
      <c r="F3" s="6"/>
      <c r="G3" s="143" t="s">
        <v>3</v>
      </c>
      <c r="H3" s="144"/>
      <c r="I3" s="144"/>
      <c r="J3" s="144"/>
      <c r="K3" s="144"/>
      <c r="L3" s="144"/>
      <c r="M3" s="144"/>
      <c r="N3" s="145"/>
      <c r="O3" s="135" t="s">
        <v>0</v>
      </c>
      <c r="P3" s="136"/>
      <c r="Q3" s="136"/>
      <c r="R3" s="136"/>
      <c r="S3" s="135" t="s">
        <v>1</v>
      </c>
      <c r="T3" s="136"/>
      <c r="U3" s="136"/>
      <c r="V3" s="136"/>
      <c r="W3" s="135" t="s">
        <v>2</v>
      </c>
      <c r="X3" s="136"/>
      <c r="Y3" s="136"/>
      <c r="Z3" s="136"/>
      <c r="AA3" s="129" t="s">
        <v>28</v>
      </c>
      <c r="AB3" s="130"/>
      <c r="AC3" s="130"/>
      <c r="AD3" s="130"/>
      <c r="AE3" s="131"/>
    </row>
    <row r="4" spans="6:31" ht="16.5" customHeight="1" thickBot="1" thickTop="1">
      <c r="F4" s="6"/>
      <c r="G4" s="146"/>
      <c r="H4" s="147"/>
      <c r="I4" s="147"/>
      <c r="J4" s="147"/>
      <c r="K4" s="147"/>
      <c r="L4" s="147"/>
      <c r="M4" s="147"/>
      <c r="N4" s="148"/>
      <c r="O4" s="7" t="s">
        <v>4</v>
      </c>
      <c r="P4" s="7"/>
      <c r="Q4" s="7" t="s">
        <v>5</v>
      </c>
      <c r="R4" s="7"/>
      <c r="S4" s="7" t="s">
        <v>6</v>
      </c>
      <c r="T4" s="7"/>
      <c r="U4" s="7" t="s">
        <v>7</v>
      </c>
      <c r="V4" s="7"/>
      <c r="W4" s="8" t="s">
        <v>8</v>
      </c>
      <c r="X4" s="8"/>
      <c r="Y4" s="135" t="s">
        <v>9</v>
      </c>
      <c r="Z4" s="137"/>
      <c r="AA4" s="132"/>
      <c r="AB4" s="133"/>
      <c r="AC4" s="133"/>
      <c r="AD4" s="133"/>
      <c r="AE4" s="134"/>
    </row>
    <row r="5" spans="1:31" s="22" customFormat="1" ht="182.25" customHeight="1" thickBot="1" thickTop="1">
      <c r="A5" s="9" t="s">
        <v>10</v>
      </c>
      <c r="B5" s="10" t="s">
        <v>17</v>
      </c>
      <c r="C5" s="11" t="s">
        <v>29</v>
      </c>
      <c r="D5" s="12" t="s">
        <v>15</v>
      </c>
      <c r="E5" s="12" t="s">
        <v>19</v>
      </c>
      <c r="F5" s="12" t="s">
        <v>20</v>
      </c>
      <c r="G5" s="13" t="s">
        <v>11</v>
      </c>
      <c r="H5" s="14" t="s">
        <v>208</v>
      </c>
      <c r="I5" s="15" t="s">
        <v>209</v>
      </c>
      <c r="J5" s="15" t="s">
        <v>210</v>
      </c>
      <c r="K5" s="15" t="s">
        <v>211</v>
      </c>
      <c r="L5" s="15" t="s">
        <v>212</v>
      </c>
      <c r="M5" s="16" t="s">
        <v>213</v>
      </c>
      <c r="N5" s="17" t="s">
        <v>214</v>
      </c>
      <c r="O5" s="14" t="s">
        <v>12</v>
      </c>
      <c r="P5" s="18" t="s">
        <v>16</v>
      </c>
      <c r="Q5" s="14" t="s">
        <v>12</v>
      </c>
      <c r="R5" s="18" t="s">
        <v>16</v>
      </c>
      <c r="S5" s="14" t="s">
        <v>12</v>
      </c>
      <c r="T5" s="18" t="s">
        <v>16</v>
      </c>
      <c r="U5" s="14" t="s">
        <v>12</v>
      </c>
      <c r="V5" s="18" t="s">
        <v>16</v>
      </c>
      <c r="W5" s="14" t="s">
        <v>12</v>
      </c>
      <c r="X5" s="19" t="s">
        <v>16</v>
      </c>
      <c r="Y5" s="20" t="s">
        <v>12</v>
      </c>
      <c r="Z5" s="19" t="s">
        <v>16</v>
      </c>
      <c r="AA5" s="21" t="s">
        <v>18</v>
      </c>
      <c r="AB5" s="21" t="s">
        <v>21</v>
      </c>
      <c r="AC5" s="21" t="s">
        <v>22</v>
      </c>
      <c r="AD5" s="21" t="s">
        <v>27</v>
      </c>
      <c r="AE5" s="21" t="s">
        <v>26</v>
      </c>
    </row>
    <row r="6" spans="1:31" s="26" customFormat="1" ht="15.75" thickBot="1" thickTop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4">
        <v>15</v>
      </c>
      <c r="P6" s="25">
        <v>16</v>
      </c>
      <c r="Q6" s="24">
        <v>17</v>
      </c>
      <c r="R6" s="25">
        <v>18</v>
      </c>
      <c r="S6" s="24">
        <v>19</v>
      </c>
      <c r="T6" s="25">
        <v>20</v>
      </c>
      <c r="U6" s="24">
        <v>21</v>
      </c>
      <c r="V6" s="25">
        <v>22</v>
      </c>
      <c r="W6" s="24">
        <v>23</v>
      </c>
      <c r="X6" s="25">
        <v>24</v>
      </c>
      <c r="Y6" s="24">
        <v>25</v>
      </c>
      <c r="Z6" s="25">
        <v>26</v>
      </c>
      <c r="AA6" s="25">
        <v>27</v>
      </c>
      <c r="AB6" s="25">
        <v>28</v>
      </c>
      <c r="AC6" s="25">
        <v>29</v>
      </c>
      <c r="AD6" s="25">
        <v>30</v>
      </c>
      <c r="AE6" s="25">
        <v>31</v>
      </c>
    </row>
    <row r="7" spans="1:31" ht="16.5" customHeight="1" thickBot="1" thickTop="1">
      <c r="A7" s="27">
        <v>1</v>
      </c>
      <c r="B7" s="28" t="s">
        <v>32</v>
      </c>
      <c r="C7" s="29" t="s">
        <v>118</v>
      </c>
      <c r="D7" s="30">
        <v>6</v>
      </c>
      <c r="E7" s="31" t="s">
        <v>33</v>
      </c>
      <c r="F7" s="32" t="s">
        <v>33</v>
      </c>
      <c r="G7" s="33">
        <f aca="true" t="shared" si="0" ref="G7:G55">SUM(H7:N7)</f>
        <v>60</v>
      </c>
      <c r="H7" s="34">
        <v>30</v>
      </c>
      <c r="I7" s="35">
        <v>30</v>
      </c>
      <c r="J7" s="36"/>
      <c r="K7" s="37"/>
      <c r="L7" s="37"/>
      <c r="M7" s="37"/>
      <c r="N7" s="37"/>
      <c r="O7" s="38">
        <v>30</v>
      </c>
      <c r="P7" s="39">
        <v>30</v>
      </c>
      <c r="Q7" s="38"/>
      <c r="R7" s="39"/>
      <c r="S7" s="38"/>
      <c r="T7" s="39"/>
      <c r="U7" s="38"/>
      <c r="V7" s="39"/>
      <c r="W7" s="38"/>
      <c r="X7" s="39"/>
      <c r="Y7" s="38"/>
      <c r="Z7" s="39"/>
      <c r="AA7" s="40"/>
      <c r="AB7" s="41">
        <v>3</v>
      </c>
      <c r="AC7" s="40"/>
      <c r="AD7" s="40">
        <v>6</v>
      </c>
      <c r="AE7" s="40"/>
    </row>
    <row r="8" spans="1:31" ht="16.5" customHeight="1" thickTop="1">
      <c r="A8" s="42">
        <v>2</v>
      </c>
      <c r="B8" s="43" t="s">
        <v>34</v>
      </c>
      <c r="C8" s="29" t="s">
        <v>187</v>
      </c>
      <c r="D8" s="44">
        <v>5</v>
      </c>
      <c r="E8" s="45" t="s">
        <v>33</v>
      </c>
      <c r="F8" s="46" t="s">
        <v>33</v>
      </c>
      <c r="G8" s="33">
        <f t="shared" si="0"/>
        <v>45</v>
      </c>
      <c r="H8" s="47">
        <v>30</v>
      </c>
      <c r="I8" s="48">
        <v>15</v>
      </c>
      <c r="J8" s="49"/>
      <c r="K8" s="50"/>
      <c r="L8" s="50"/>
      <c r="M8" s="50"/>
      <c r="N8" s="50"/>
      <c r="O8" s="51">
        <v>30</v>
      </c>
      <c r="P8" s="52">
        <v>15</v>
      </c>
      <c r="Q8" s="51"/>
      <c r="R8" s="52"/>
      <c r="S8" s="51"/>
      <c r="T8" s="52"/>
      <c r="U8" s="51"/>
      <c r="V8" s="52"/>
      <c r="W8" s="51"/>
      <c r="X8" s="52"/>
      <c r="Y8" s="51"/>
      <c r="Z8" s="52"/>
      <c r="AA8" s="53"/>
      <c r="AB8" s="54">
        <v>2</v>
      </c>
      <c r="AC8" s="53"/>
      <c r="AD8" s="53">
        <v>5</v>
      </c>
      <c r="AE8" s="53"/>
    </row>
    <row r="9" spans="1:31" ht="16.5" customHeight="1">
      <c r="A9" s="42">
        <v>3</v>
      </c>
      <c r="B9" s="55" t="s">
        <v>35</v>
      </c>
      <c r="C9" s="56" t="s">
        <v>119</v>
      </c>
      <c r="D9" s="57">
        <v>5</v>
      </c>
      <c r="E9" s="58" t="s">
        <v>33</v>
      </c>
      <c r="F9" s="59" t="s">
        <v>33</v>
      </c>
      <c r="G9" s="33">
        <f t="shared" si="0"/>
        <v>45</v>
      </c>
      <c r="H9" s="60">
        <v>30</v>
      </c>
      <c r="I9" s="61">
        <v>15</v>
      </c>
      <c r="J9" s="50"/>
      <c r="K9" s="62"/>
      <c r="L9" s="62"/>
      <c r="M9" s="62"/>
      <c r="N9" s="62"/>
      <c r="O9" s="63">
        <v>30</v>
      </c>
      <c r="P9" s="64">
        <v>15</v>
      </c>
      <c r="Q9" s="63"/>
      <c r="R9" s="64"/>
      <c r="S9" s="63"/>
      <c r="T9" s="64"/>
      <c r="U9" s="63"/>
      <c r="V9" s="64"/>
      <c r="W9" s="63"/>
      <c r="X9" s="64"/>
      <c r="Y9" s="63"/>
      <c r="Z9" s="64"/>
      <c r="AA9" s="53"/>
      <c r="AB9" s="54">
        <v>2</v>
      </c>
      <c r="AC9" s="53"/>
      <c r="AD9" s="53">
        <v>5</v>
      </c>
      <c r="AE9" s="53"/>
    </row>
    <row r="10" spans="1:31" ht="16.5" customHeight="1">
      <c r="A10" s="42">
        <v>4</v>
      </c>
      <c r="B10" s="55" t="s">
        <v>37</v>
      </c>
      <c r="C10" s="56" t="s">
        <v>120</v>
      </c>
      <c r="D10" s="57">
        <v>3</v>
      </c>
      <c r="E10" s="58" t="s">
        <v>33</v>
      </c>
      <c r="F10" s="59"/>
      <c r="G10" s="33">
        <f t="shared" si="0"/>
        <v>30</v>
      </c>
      <c r="H10" s="60">
        <v>30</v>
      </c>
      <c r="I10" s="61"/>
      <c r="J10" s="50"/>
      <c r="K10" s="62"/>
      <c r="L10" s="62"/>
      <c r="M10" s="62"/>
      <c r="N10" s="62"/>
      <c r="O10" s="63">
        <v>30</v>
      </c>
      <c r="P10" s="64"/>
      <c r="Q10" s="63"/>
      <c r="R10" s="64"/>
      <c r="S10" s="63"/>
      <c r="T10" s="64"/>
      <c r="U10" s="63"/>
      <c r="V10" s="64"/>
      <c r="W10" s="63"/>
      <c r="X10" s="64"/>
      <c r="Y10" s="63"/>
      <c r="Z10" s="64"/>
      <c r="AA10" s="53"/>
      <c r="AB10" s="54">
        <v>2</v>
      </c>
      <c r="AC10" s="53"/>
      <c r="AD10" s="53">
        <v>3</v>
      </c>
      <c r="AE10" s="53"/>
    </row>
    <row r="11" spans="1:31" ht="16.5" customHeight="1">
      <c r="A11" s="42">
        <v>5</v>
      </c>
      <c r="B11" s="55" t="s">
        <v>38</v>
      </c>
      <c r="C11" s="56" t="s">
        <v>188</v>
      </c>
      <c r="D11" s="57">
        <v>3</v>
      </c>
      <c r="E11" s="58"/>
      <c r="F11" s="59" t="s">
        <v>33</v>
      </c>
      <c r="G11" s="33">
        <f t="shared" si="0"/>
        <v>30</v>
      </c>
      <c r="H11" s="60">
        <v>30</v>
      </c>
      <c r="I11" s="61"/>
      <c r="J11" s="50"/>
      <c r="K11" s="62"/>
      <c r="L11" s="62"/>
      <c r="M11" s="62"/>
      <c r="N11" s="62"/>
      <c r="O11" s="63">
        <v>30</v>
      </c>
      <c r="P11" s="64"/>
      <c r="Q11" s="63"/>
      <c r="R11" s="64"/>
      <c r="S11" s="63"/>
      <c r="T11" s="64"/>
      <c r="U11" s="63"/>
      <c r="V11" s="64"/>
      <c r="W11" s="63"/>
      <c r="X11" s="64"/>
      <c r="Y11" s="63"/>
      <c r="Z11" s="64"/>
      <c r="AA11" s="53"/>
      <c r="AB11" s="54">
        <v>2</v>
      </c>
      <c r="AC11" s="53"/>
      <c r="AD11" s="53">
        <v>3</v>
      </c>
      <c r="AE11" s="53"/>
    </row>
    <row r="12" spans="1:31" ht="16.5" customHeight="1">
      <c r="A12" s="42">
        <v>6</v>
      </c>
      <c r="B12" s="53" t="s">
        <v>158</v>
      </c>
      <c r="C12" s="56" t="s">
        <v>159</v>
      </c>
      <c r="D12" s="57">
        <v>3</v>
      </c>
      <c r="E12" s="58"/>
      <c r="F12" s="59" t="s">
        <v>33</v>
      </c>
      <c r="G12" s="33">
        <f t="shared" si="0"/>
        <v>20</v>
      </c>
      <c r="H12" s="60">
        <v>20</v>
      </c>
      <c r="I12" s="61"/>
      <c r="J12" s="50"/>
      <c r="K12" s="62"/>
      <c r="L12" s="62"/>
      <c r="M12" s="62"/>
      <c r="N12" s="62"/>
      <c r="O12" s="63">
        <v>20</v>
      </c>
      <c r="P12" s="64"/>
      <c r="Q12" s="63"/>
      <c r="R12" s="64"/>
      <c r="S12" s="63"/>
      <c r="T12" s="64"/>
      <c r="U12" s="63"/>
      <c r="V12" s="64"/>
      <c r="W12" s="63"/>
      <c r="X12" s="64"/>
      <c r="Y12" s="63"/>
      <c r="Z12" s="64"/>
      <c r="AA12" s="53"/>
      <c r="AB12" s="54">
        <v>1</v>
      </c>
      <c r="AC12" s="53"/>
      <c r="AD12" s="53">
        <v>3</v>
      </c>
      <c r="AE12" s="53"/>
    </row>
    <row r="13" spans="1:31" ht="16.5" customHeight="1">
      <c r="A13" s="42">
        <v>7</v>
      </c>
      <c r="B13" s="55" t="s">
        <v>36</v>
      </c>
      <c r="C13" s="56" t="s">
        <v>189</v>
      </c>
      <c r="D13" s="57">
        <v>2</v>
      </c>
      <c r="E13" s="58"/>
      <c r="F13" s="59" t="s">
        <v>33</v>
      </c>
      <c r="G13" s="33">
        <f t="shared" si="0"/>
        <v>15</v>
      </c>
      <c r="H13" s="60">
        <v>15</v>
      </c>
      <c r="I13" s="61"/>
      <c r="J13" s="50"/>
      <c r="K13" s="62"/>
      <c r="L13" s="62"/>
      <c r="M13" s="62"/>
      <c r="N13" s="62"/>
      <c r="O13" s="63">
        <v>15</v>
      </c>
      <c r="P13" s="64"/>
      <c r="Q13" s="63"/>
      <c r="R13" s="64"/>
      <c r="S13" s="63"/>
      <c r="T13" s="64"/>
      <c r="U13" s="63"/>
      <c r="V13" s="64"/>
      <c r="W13" s="63"/>
      <c r="X13" s="64"/>
      <c r="Y13" s="63"/>
      <c r="Z13" s="64"/>
      <c r="AA13" s="53"/>
      <c r="AB13" s="54">
        <v>1</v>
      </c>
      <c r="AC13" s="53"/>
      <c r="AD13" s="53">
        <v>2</v>
      </c>
      <c r="AE13" s="53"/>
    </row>
    <row r="14" spans="1:31" ht="16.5" customHeight="1">
      <c r="A14" s="42" t="s">
        <v>161</v>
      </c>
      <c r="B14" s="55" t="s">
        <v>160</v>
      </c>
      <c r="C14" s="56" t="s">
        <v>170</v>
      </c>
      <c r="D14" s="57">
        <v>2</v>
      </c>
      <c r="E14" s="58"/>
      <c r="F14" s="59" t="s">
        <v>33</v>
      </c>
      <c r="G14" s="33">
        <f t="shared" si="0"/>
        <v>15</v>
      </c>
      <c r="H14" s="60">
        <v>15</v>
      </c>
      <c r="I14" s="61"/>
      <c r="J14" s="50"/>
      <c r="K14" s="62"/>
      <c r="L14" s="62"/>
      <c r="M14" s="62"/>
      <c r="N14" s="62"/>
      <c r="O14" s="63">
        <v>15</v>
      </c>
      <c r="P14" s="64"/>
      <c r="Q14" s="63"/>
      <c r="R14" s="64"/>
      <c r="S14" s="63"/>
      <c r="T14" s="64"/>
      <c r="U14" s="63"/>
      <c r="V14" s="64"/>
      <c r="W14" s="63"/>
      <c r="X14" s="64"/>
      <c r="Y14" s="63"/>
      <c r="Z14" s="64"/>
      <c r="AA14" s="53">
        <v>2</v>
      </c>
      <c r="AB14" s="54">
        <v>1</v>
      </c>
      <c r="AC14" s="53"/>
      <c r="AD14" s="53">
        <v>2</v>
      </c>
      <c r="AE14" s="53"/>
    </row>
    <row r="15" spans="1:31" ht="27" customHeight="1">
      <c r="A15" s="42" t="s">
        <v>162</v>
      </c>
      <c r="B15" s="65" t="s">
        <v>186</v>
      </c>
      <c r="C15" s="56" t="s">
        <v>169</v>
      </c>
      <c r="D15" s="57"/>
      <c r="E15" s="58"/>
      <c r="F15" s="59"/>
      <c r="G15" s="33"/>
      <c r="H15" s="60"/>
      <c r="I15" s="61"/>
      <c r="J15" s="50"/>
      <c r="K15" s="62"/>
      <c r="L15" s="62"/>
      <c r="M15" s="62"/>
      <c r="N15" s="62"/>
      <c r="O15" s="63"/>
      <c r="P15" s="64"/>
      <c r="Q15" s="63"/>
      <c r="R15" s="64"/>
      <c r="S15" s="63"/>
      <c r="T15" s="64"/>
      <c r="U15" s="63"/>
      <c r="V15" s="64"/>
      <c r="W15" s="63"/>
      <c r="X15" s="64"/>
      <c r="Y15" s="63"/>
      <c r="Z15" s="64"/>
      <c r="AA15" s="53"/>
      <c r="AB15" s="54"/>
      <c r="AC15" s="53"/>
      <c r="AD15" s="53"/>
      <c r="AE15" s="53"/>
    </row>
    <row r="16" spans="1:31" ht="16.5" customHeight="1">
      <c r="A16" s="42" t="s">
        <v>163</v>
      </c>
      <c r="B16" s="55" t="s">
        <v>39</v>
      </c>
      <c r="C16" s="56" t="s">
        <v>190</v>
      </c>
      <c r="D16" s="57">
        <v>2</v>
      </c>
      <c r="E16" s="58"/>
      <c r="F16" s="59" t="s">
        <v>33</v>
      </c>
      <c r="G16" s="33">
        <f t="shared" si="0"/>
        <v>15</v>
      </c>
      <c r="H16" s="60"/>
      <c r="I16" s="61">
        <v>15</v>
      </c>
      <c r="J16" s="50"/>
      <c r="K16" s="62"/>
      <c r="L16" s="62"/>
      <c r="M16" s="62"/>
      <c r="N16" s="62"/>
      <c r="O16" s="63"/>
      <c r="P16" s="64">
        <v>15</v>
      </c>
      <c r="Q16" s="63"/>
      <c r="R16" s="64"/>
      <c r="S16" s="63"/>
      <c r="T16" s="64"/>
      <c r="U16" s="63"/>
      <c r="V16" s="64"/>
      <c r="W16" s="63"/>
      <c r="X16" s="64"/>
      <c r="Y16" s="63"/>
      <c r="Z16" s="64"/>
      <c r="AA16" s="53"/>
      <c r="AB16" s="54">
        <v>1</v>
      </c>
      <c r="AC16" s="53"/>
      <c r="AD16" s="53">
        <v>2</v>
      </c>
      <c r="AE16" s="53"/>
    </row>
    <row r="17" spans="1:31" ht="16.5" customHeight="1">
      <c r="A17" s="42" t="s">
        <v>41</v>
      </c>
      <c r="B17" s="55" t="s">
        <v>145</v>
      </c>
      <c r="C17" s="56" t="s">
        <v>191</v>
      </c>
      <c r="D17" s="57">
        <v>2</v>
      </c>
      <c r="E17" s="58" t="s">
        <v>40</v>
      </c>
      <c r="F17" s="59" t="s">
        <v>40</v>
      </c>
      <c r="G17" s="33">
        <f t="shared" si="0"/>
        <v>30</v>
      </c>
      <c r="H17" s="60">
        <v>15</v>
      </c>
      <c r="I17" s="61">
        <v>15</v>
      </c>
      <c r="J17" s="50"/>
      <c r="K17" s="62"/>
      <c r="L17" s="62"/>
      <c r="M17" s="62"/>
      <c r="N17" s="62"/>
      <c r="O17" s="63"/>
      <c r="P17" s="64"/>
      <c r="Q17" s="63">
        <v>15</v>
      </c>
      <c r="R17" s="64">
        <v>15</v>
      </c>
      <c r="S17" s="63"/>
      <c r="T17" s="64"/>
      <c r="U17" s="63"/>
      <c r="V17" s="64"/>
      <c r="W17" s="63"/>
      <c r="X17" s="64"/>
      <c r="Y17" s="63"/>
      <c r="Z17" s="64"/>
      <c r="AA17" s="53">
        <v>2</v>
      </c>
      <c r="AB17" s="54">
        <v>1.5</v>
      </c>
      <c r="AC17" s="53"/>
      <c r="AD17" s="53">
        <v>2</v>
      </c>
      <c r="AE17" s="53"/>
    </row>
    <row r="18" spans="1:31" ht="16.5" customHeight="1">
      <c r="A18" s="42" t="s">
        <v>164</v>
      </c>
      <c r="B18" s="55" t="s">
        <v>44</v>
      </c>
      <c r="C18" s="56" t="s">
        <v>192</v>
      </c>
      <c r="D18" s="57"/>
      <c r="E18" s="58"/>
      <c r="F18" s="59"/>
      <c r="G18" s="33"/>
      <c r="H18" s="60"/>
      <c r="I18" s="61"/>
      <c r="J18" s="50"/>
      <c r="K18" s="62"/>
      <c r="L18" s="62"/>
      <c r="M18" s="62"/>
      <c r="N18" s="62"/>
      <c r="O18" s="63"/>
      <c r="P18" s="64"/>
      <c r="Q18" s="63"/>
      <c r="R18" s="64"/>
      <c r="S18" s="63"/>
      <c r="T18" s="64"/>
      <c r="U18" s="63"/>
      <c r="V18" s="64"/>
      <c r="W18" s="63"/>
      <c r="X18" s="64"/>
      <c r="Y18" s="63"/>
      <c r="Z18" s="64"/>
      <c r="AA18" s="53"/>
      <c r="AB18" s="54"/>
      <c r="AC18" s="53"/>
      <c r="AD18" s="53"/>
      <c r="AE18" s="53"/>
    </row>
    <row r="19" spans="1:31" ht="16.5" customHeight="1">
      <c r="A19" s="42" t="s">
        <v>43</v>
      </c>
      <c r="B19" s="55" t="s">
        <v>46</v>
      </c>
      <c r="C19" s="56" t="s">
        <v>165</v>
      </c>
      <c r="D19" s="57">
        <v>6</v>
      </c>
      <c r="E19" s="58" t="s">
        <v>40</v>
      </c>
      <c r="F19" s="59" t="s">
        <v>40</v>
      </c>
      <c r="G19" s="33">
        <f t="shared" si="0"/>
        <v>45</v>
      </c>
      <c r="H19" s="60">
        <v>30</v>
      </c>
      <c r="I19" s="61">
        <v>15</v>
      </c>
      <c r="J19" s="50"/>
      <c r="K19" s="62"/>
      <c r="L19" s="62"/>
      <c r="M19" s="62"/>
      <c r="N19" s="62"/>
      <c r="O19" s="63"/>
      <c r="P19" s="64"/>
      <c r="Q19" s="63">
        <v>30</v>
      </c>
      <c r="R19" s="64">
        <v>15</v>
      </c>
      <c r="S19" s="63"/>
      <c r="T19" s="64"/>
      <c r="U19" s="63"/>
      <c r="V19" s="64"/>
      <c r="W19" s="63"/>
      <c r="X19" s="64"/>
      <c r="Y19" s="63"/>
      <c r="Z19" s="64"/>
      <c r="AA19" s="53"/>
      <c r="AB19" s="54">
        <v>2</v>
      </c>
      <c r="AC19" s="53"/>
      <c r="AD19" s="53">
        <v>6</v>
      </c>
      <c r="AE19" s="53"/>
    </row>
    <row r="20" spans="1:31" ht="16.5" customHeight="1">
      <c r="A20" s="42" t="s">
        <v>45</v>
      </c>
      <c r="B20" s="55" t="s">
        <v>42</v>
      </c>
      <c r="C20" s="56" t="s">
        <v>193</v>
      </c>
      <c r="D20" s="57">
        <v>6</v>
      </c>
      <c r="E20" s="58" t="s">
        <v>40</v>
      </c>
      <c r="F20" s="59" t="s">
        <v>40</v>
      </c>
      <c r="G20" s="33">
        <f t="shared" si="0"/>
        <v>45</v>
      </c>
      <c r="H20" s="60">
        <v>30</v>
      </c>
      <c r="I20" s="61">
        <v>15</v>
      </c>
      <c r="J20" s="50"/>
      <c r="K20" s="62"/>
      <c r="L20" s="62"/>
      <c r="M20" s="62"/>
      <c r="N20" s="62"/>
      <c r="O20" s="63"/>
      <c r="P20" s="64"/>
      <c r="Q20" s="63">
        <v>30</v>
      </c>
      <c r="R20" s="64">
        <v>15</v>
      </c>
      <c r="S20" s="63"/>
      <c r="T20" s="64"/>
      <c r="U20" s="63"/>
      <c r="V20" s="64"/>
      <c r="W20" s="63"/>
      <c r="X20" s="64"/>
      <c r="Y20" s="63"/>
      <c r="Z20" s="64"/>
      <c r="AA20" s="53"/>
      <c r="AB20" s="54">
        <v>2</v>
      </c>
      <c r="AC20" s="53"/>
      <c r="AD20" s="53">
        <v>6</v>
      </c>
      <c r="AE20" s="53"/>
    </row>
    <row r="21" spans="1:31" ht="19.5" customHeight="1">
      <c r="A21" s="42" t="s">
        <v>47</v>
      </c>
      <c r="B21" s="55" t="s">
        <v>172</v>
      </c>
      <c r="C21" s="56" t="s">
        <v>194</v>
      </c>
      <c r="D21" s="57">
        <v>3</v>
      </c>
      <c r="E21" s="58"/>
      <c r="F21" s="59" t="s">
        <v>40</v>
      </c>
      <c r="G21" s="33">
        <f t="shared" si="0"/>
        <v>20</v>
      </c>
      <c r="H21" s="60"/>
      <c r="I21" s="61"/>
      <c r="J21" s="50">
        <v>20</v>
      </c>
      <c r="K21" s="62"/>
      <c r="L21" s="62"/>
      <c r="M21" s="62"/>
      <c r="N21" s="62"/>
      <c r="O21" s="63"/>
      <c r="P21" s="64"/>
      <c r="Q21" s="63"/>
      <c r="R21" s="64">
        <v>20</v>
      </c>
      <c r="S21" s="63"/>
      <c r="T21" s="64"/>
      <c r="U21" s="63"/>
      <c r="V21" s="64"/>
      <c r="W21" s="63"/>
      <c r="X21" s="64"/>
      <c r="Y21" s="63"/>
      <c r="Z21" s="64"/>
      <c r="AA21" s="53"/>
      <c r="AB21" s="54">
        <v>1</v>
      </c>
      <c r="AC21" s="53"/>
      <c r="AD21" s="53">
        <v>3</v>
      </c>
      <c r="AE21" s="53"/>
    </row>
    <row r="22" spans="1:31" ht="17.25" customHeight="1">
      <c r="A22" s="42" t="s">
        <v>48</v>
      </c>
      <c r="B22" s="55" t="s">
        <v>184</v>
      </c>
      <c r="C22" s="56" t="s">
        <v>195</v>
      </c>
      <c r="D22" s="57">
        <v>3</v>
      </c>
      <c r="E22" s="58"/>
      <c r="F22" s="59" t="s">
        <v>40</v>
      </c>
      <c r="G22" s="33">
        <f t="shared" si="0"/>
        <v>60</v>
      </c>
      <c r="H22" s="60"/>
      <c r="I22" s="61"/>
      <c r="J22" s="50"/>
      <c r="K22" s="62"/>
      <c r="L22" s="62">
        <v>60</v>
      </c>
      <c r="M22" s="62"/>
      <c r="N22" s="62"/>
      <c r="O22" s="63"/>
      <c r="P22" s="64">
        <v>30</v>
      </c>
      <c r="Q22" s="63"/>
      <c r="R22" s="64">
        <v>30</v>
      </c>
      <c r="S22" s="63"/>
      <c r="T22" s="64"/>
      <c r="U22" s="63"/>
      <c r="V22" s="64"/>
      <c r="W22" s="63"/>
      <c r="X22" s="64"/>
      <c r="Y22" s="63"/>
      <c r="Z22" s="64"/>
      <c r="AA22" s="53">
        <v>3</v>
      </c>
      <c r="AB22" s="54">
        <v>2.5</v>
      </c>
      <c r="AC22" s="53"/>
      <c r="AD22" s="53">
        <v>3</v>
      </c>
      <c r="AE22" s="53"/>
    </row>
    <row r="23" spans="1:31" ht="16.5" customHeight="1">
      <c r="A23" s="42" t="s">
        <v>49</v>
      </c>
      <c r="B23" s="55" t="s">
        <v>88</v>
      </c>
      <c r="C23" s="56" t="s">
        <v>121</v>
      </c>
      <c r="D23" s="57"/>
      <c r="E23" s="58"/>
      <c r="F23" s="59" t="s">
        <v>40</v>
      </c>
      <c r="G23" s="33">
        <f t="shared" si="0"/>
        <v>60</v>
      </c>
      <c r="H23" s="60"/>
      <c r="I23" s="61">
        <v>60</v>
      </c>
      <c r="J23" s="50"/>
      <c r="K23" s="62"/>
      <c r="L23" s="62"/>
      <c r="M23" s="62"/>
      <c r="N23" s="62"/>
      <c r="O23" s="63"/>
      <c r="P23" s="64">
        <v>30</v>
      </c>
      <c r="Q23" s="63"/>
      <c r="R23" s="64">
        <v>30</v>
      </c>
      <c r="S23" s="63"/>
      <c r="T23" s="64"/>
      <c r="U23" s="63"/>
      <c r="V23" s="64"/>
      <c r="W23" s="63"/>
      <c r="X23" s="64"/>
      <c r="Y23" s="63"/>
      <c r="Z23" s="64"/>
      <c r="AA23" s="53"/>
      <c r="AB23" s="54"/>
      <c r="AC23" s="53"/>
      <c r="AD23" s="53"/>
      <c r="AE23" s="53"/>
    </row>
    <row r="24" spans="1:31" ht="27" customHeight="1">
      <c r="A24" s="42" t="s">
        <v>52</v>
      </c>
      <c r="B24" s="55" t="s">
        <v>50</v>
      </c>
      <c r="C24" s="56" t="s">
        <v>196</v>
      </c>
      <c r="D24" s="57">
        <v>8</v>
      </c>
      <c r="E24" s="58" t="s">
        <v>51</v>
      </c>
      <c r="F24" s="59" t="s">
        <v>51</v>
      </c>
      <c r="G24" s="33">
        <f t="shared" si="0"/>
        <v>60</v>
      </c>
      <c r="H24" s="60">
        <v>30</v>
      </c>
      <c r="I24" s="61">
        <v>30</v>
      </c>
      <c r="J24" s="50"/>
      <c r="K24" s="62"/>
      <c r="L24" s="62"/>
      <c r="M24" s="62"/>
      <c r="N24" s="62"/>
      <c r="O24" s="63"/>
      <c r="P24" s="64"/>
      <c r="Q24" s="63"/>
      <c r="R24" s="64"/>
      <c r="S24" s="63">
        <v>30</v>
      </c>
      <c r="T24" s="64">
        <v>30</v>
      </c>
      <c r="U24" s="63"/>
      <c r="V24" s="64"/>
      <c r="W24" s="63"/>
      <c r="X24" s="64"/>
      <c r="Y24" s="63"/>
      <c r="Z24" s="64"/>
      <c r="AA24" s="53"/>
      <c r="AB24" s="54">
        <v>4</v>
      </c>
      <c r="AC24" s="53"/>
      <c r="AD24" s="53">
        <v>8</v>
      </c>
      <c r="AE24" s="53"/>
    </row>
    <row r="25" spans="1:31" ht="16.5" customHeight="1">
      <c r="A25" s="42" t="s">
        <v>54</v>
      </c>
      <c r="B25" s="55" t="s">
        <v>55</v>
      </c>
      <c r="C25" s="56" t="s">
        <v>122</v>
      </c>
      <c r="D25" s="57">
        <v>6</v>
      </c>
      <c r="E25" s="58" t="s">
        <v>51</v>
      </c>
      <c r="F25" s="59" t="s">
        <v>51</v>
      </c>
      <c r="G25" s="33">
        <f t="shared" si="0"/>
        <v>45</v>
      </c>
      <c r="H25" s="60">
        <v>30</v>
      </c>
      <c r="I25" s="61">
        <v>15</v>
      </c>
      <c r="J25" s="50"/>
      <c r="K25" s="62"/>
      <c r="L25" s="62"/>
      <c r="M25" s="62"/>
      <c r="N25" s="62"/>
      <c r="O25" s="63"/>
      <c r="P25" s="64"/>
      <c r="Q25" s="63"/>
      <c r="R25" s="64"/>
      <c r="S25" s="63">
        <v>30</v>
      </c>
      <c r="T25" s="64">
        <v>15</v>
      </c>
      <c r="U25" s="63"/>
      <c r="V25" s="64"/>
      <c r="W25" s="63"/>
      <c r="X25" s="64"/>
      <c r="Y25" s="63"/>
      <c r="Z25" s="64"/>
      <c r="AA25" s="53"/>
      <c r="AB25" s="54">
        <v>3</v>
      </c>
      <c r="AC25" s="53"/>
      <c r="AD25" s="53">
        <v>6</v>
      </c>
      <c r="AE25" s="53"/>
    </row>
    <row r="26" spans="1:31" ht="16.5" customHeight="1">
      <c r="A26" s="42" t="s">
        <v>58</v>
      </c>
      <c r="B26" s="55" t="s">
        <v>63</v>
      </c>
      <c r="C26" s="56" t="s">
        <v>125</v>
      </c>
      <c r="D26" s="57">
        <v>4</v>
      </c>
      <c r="E26" s="58"/>
      <c r="F26" s="59" t="s">
        <v>51</v>
      </c>
      <c r="G26" s="33">
        <f t="shared" si="0"/>
        <v>30</v>
      </c>
      <c r="H26" s="60">
        <v>15</v>
      </c>
      <c r="I26" s="61">
        <v>15</v>
      </c>
      <c r="J26" s="50"/>
      <c r="K26" s="62"/>
      <c r="L26" s="62"/>
      <c r="M26" s="62"/>
      <c r="N26" s="62"/>
      <c r="O26" s="63"/>
      <c r="P26" s="64"/>
      <c r="Q26" s="63"/>
      <c r="R26" s="64"/>
      <c r="S26" s="63">
        <v>15</v>
      </c>
      <c r="T26" s="64">
        <v>15</v>
      </c>
      <c r="U26" s="63"/>
      <c r="V26" s="64"/>
      <c r="W26" s="63"/>
      <c r="X26" s="64"/>
      <c r="Y26" s="63"/>
      <c r="Z26" s="64"/>
      <c r="AA26" s="53"/>
      <c r="AB26" s="54">
        <v>2</v>
      </c>
      <c r="AC26" s="53"/>
      <c r="AD26" s="53">
        <v>4</v>
      </c>
      <c r="AE26" s="53"/>
    </row>
    <row r="27" spans="1:31" ht="16.5" customHeight="1">
      <c r="A27" s="42" t="s">
        <v>59</v>
      </c>
      <c r="B27" s="55" t="s">
        <v>174</v>
      </c>
      <c r="C27" s="56" t="s">
        <v>197</v>
      </c>
      <c r="D27" s="57">
        <v>6</v>
      </c>
      <c r="E27" s="58" t="s">
        <v>51</v>
      </c>
      <c r="F27" s="59" t="s">
        <v>51</v>
      </c>
      <c r="G27" s="33">
        <f t="shared" si="0"/>
        <v>45</v>
      </c>
      <c r="H27" s="60">
        <v>30</v>
      </c>
      <c r="I27" s="61">
        <v>15</v>
      </c>
      <c r="J27" s="50"/>
      <c r="K27" s="62"/>
      <c r="L27" s="62"/>
      <c r="M27" s="62"/>
      <c r="N27" s="62"/>
      <c r="O27" s="63"/>
      <c r="P27" s="64"/>
      <c r="Q27" s="63"/>
      <c r="R27" s="64"/>
      <c r="S27" s="63">
        <v>30</v>
      </c>
      <c r="T27" s="64">
        <v>15</v>
      </c>
      <c r="U27" s="63"/>
      <c r="V27" s="64"/>
      <c r="W27" s="63"/>
      <c r="X27" s="64"/>
      <c r="Y27" s="63"/>
      <c r="Z27" s="64"/>
      <c r="AA27" s="53"/>
      <c r="AB27" s="54">
        <v>3</v>
      </c>
      <c r="AC27" s="53"/>
      <c r="AD27" s="53">
        <v>6</v>
      </c>
      <c r="AE27" s="53"/>
    </row>
    <row r="28" spans="1:31" ht="16.5" customHeight="1">
      <c r="A28" s="42" t="s">
        <v>60</v>
      </c>
      <c r="B28" s="55" t="s">
        <v>57</v>
      </c>
      <c r="C28" s="56" t="s">
        <v>123</v>
      </c>
      <c r="D28" s="57">
        <v>6</v>
      </c>
      <c r="E28" s="58" t="s">
        <v>51</v>
      </c>
      <c r="F28" s="59" t="s">
        <v>51</v>
      </c>
      <c r="G28" s="33">
        <f t="shared" si="0"/>
        <v>45</v>
      </c>
      <c r="H28" s="60">
        <v>30</v>
      </c>
      <c r="I28" s="61">
        <v>15</v>
      </c>
      <c r="J28" s="50"/>
      <c r="K28" s="62"/>
      <c r="L28" s="62"/>
      <c r="M28" s="62"/>
      <c r="N28" s="62"/>
      <c r="O28" s="63"/>
      <c r="P28" s="64"/>
      <c r="Q28" s="63"/>
      <c r="R28" s="64"/>
      <c r="S28" s="63">
        <v>30</v>
      </c>
      <c r="T28" s="64">
        <v>15</v>
      </c>
      <c r="U28" s="63"/>
      <c r="V28" s="64"/>
      <c r="W28" s="63"/>
      <c r="X28" s="64"/>
      <c r="Y28" s="63"/>
      <c r="Z28" s="64"/>
      <c r="AA28" s="53"/>
      <c r="AB28" s="54">
        <v>3</v>
      </c>
      <c r="AC28" s="53"/>
      <c r="AD28" s="53">
        <v>6</v>
      </c>
      <c r="AE28" s="53"/>
    </row>
    <row r="29" spans="1:31" ht="16.5" customHeight="1">
      <c r="A29" s="42" t="s">
        <v>62</v>
      </c>
      <c r="B29" s="55" t="s">
        <v>61</v>
      </c>
      <c r="C29" s="56" t="s">
        <v>124</v>
      </c>
      <c r="D29" s="57">
        <v>8</v>
      </c>
      <c r="E29" s="58" t="s">
        <v>53</v>
      </c>
      <c r="F29" s="59" t="s">
        <v>53</v>
      </c>
      <c r="G29" s="33">
        <f t="shared" si="0"/>
        <v>60</v>
      </c>
      <c r="H29" s="60">
        <v>30</v>
      </c>
      <c r="I29" s="61">
        <v>30</v>
      </c>
      <c r="J29" s="50"/>
      <c r="K29" s="62"/>
      <c r="L29" s="62"/>
      <c r="M29" s="62"/>
      <c r="N29" s="62"/>
      <c r="O29" s="63"/>
      <c r="P29" s="64"/>
      <c r="Q29" s="63"/>
      <c r="R29" s="64"/>
      <c r="S29" s="63"/>
      <c r="T29" s="64"/>
      <c r="U29" s="63">
        <v>30</v>
      </c>
      <c r="V29" s="64">
        <v>30</v>
      </c>
      <c r="W29" s="63"/>
      <c r="X29" s="64"/>
      <c r="Y29" s="63"/>
      <c r="Z29" s="64"/>
      <c r="AA29" s="53"/>
      <c r="AB29" s="54">
        <v>4</v>
      </c>
      <c r="AC29" s="53"/>
      <c r="AD29" s="53">
        <v>8</v>
      </c>
      <c r="AE29" s="53"/>
    </row>
    <row r="30" spans="1:31" ht="16.5" customHeight="1">
      <c r="A30" s="42" t="s">
        <v>64</v>
      </c>
      <c r="B30" s="55" t="s">
        <v>171</v>
      </c>
      <c r="C30" s="56" t="s">
        <v>166</v>
      </c>
      <c r="D30" s="57">
        <v>6</v>
      </c>
      <c r="E30" s="58" t="s">
        <v>53</v>
      </c>
      <c r="F30" s="59" t="s">
        <v>53</v>
      </c>
      <c r="G30" s="33">
        <f t="shared" si="0"/>
        <v>45</v>
      </c>
      <c r="H30" s="60">
        <v>30</v>
      </c>
      <c r="I30" s="61">
        <v>15</v>
      </c>
      <c r="J30" s="50"/>
      <c r="K30" s="62"/>
      <c r="L30" s="62"/>
      <c r="M30" s="62"/>
      <c r="N30" s="62"/>
      <c r="O30" s="63"/>
      <c r="P30" s="64"/>
      <c r="Q30" s="63"/>
      <c r="R30" s="64"/>
      <c r="S30" s="63"/>
      <c r="T30" s="64"/>
      <c r="U30" s="63">
        <v>30</v>
      </c>
      <c r="V30" s="64">
        <v>15</v>
      </c>
      <c r="W30" s="63"/>
      <c r="X30" s="64"/>
      <c r="Y30" s="63"/>
      <c r="Z30" s="64"/>
      <c r="AA30" s="53"/>
      <c r="AB30" s="54">
        <v>3</v>
      </c>
      <c r="AC30" s="53"/>
      <c r="AD30" s="53">
        <v>6</v>
      </c>
      <c r="AE30" s="53"/>
    </row>
    <row r="31" spans="1:31" ht="16.5" customHeight="1">
      <c r="A31" s="42" t="s">
        <v>65</v>
      </c>
      <c r="B31" s="55" t="s">
        <v>182</v>
      </c>
      <c r="C31" s="56" t="s">
        <v>198</v>
      </c>
      <c r="D31" s="57">
        <v>8</v>
      </c>
      <c r="E31" s="58" t="s">
        <v>53</v>
      </c>
      <c r="F31" s="59" t="s">
        <v>53</v>
      </c>
      <c r="G31" s="33">
        <f t="shared" si="0"/>
        <v>60</v>
      </c>
      <c r="H31" s="60">
        <v>30</v>
      </c>
      <c r="I31" s="61">
        <v>30</v>
      </c>
      <c r="J31" s="50"/>
      <c r="K31" s="62"/>
      <c r="L31" s="62"/>
      <c r="M31" s="62"/>
      <c r="N31" s="62"/>
      <c r="O31" s="63"/>
      <c r="P31" s="64"/>
      <c r="Q31" s="63"/>
      <c r="R31" s="64"/>
      <c r="S31" s="63"/>
      <c r="T31" s="64"/>
      <c r="U31" s="63">
        <v>30</v>
      </c>
      <c r="V31" s="64">
        <v>30</v>
      </c>
      <c r="W31" s="63"/>
      <c r="X31" s="64"/>
      <c r="Y31" s="63"/>
      <c r="Z31" s="64"/>
      <c r="AA31" s="53">
        <v>8</v>
      </c>
      <c r="AB31" s="54">
        <v>4</v>
      </c>
      <c r="AC31" s="53"/>
      <c r="AD31" s="53">
        <v>8</v>
      </c>
      <c r="AE31" s="53"/>
    </row>
    <row r="32" spans="1:31" ht="16.5" customHeight="1">
      <c r="A32" s="42" t="s">
        <v>89</v>
      </c>
      <c r="B32" s="55" t="s">
        <v>179</v>
      </c>
      <c r="C32" s="56" t="s">
        <v>199</v>
      </c>
      <c r="D32" s="57"/>
      <c r="E32" s="58"/>
      <c r="F32" s="59"/>
      <c r="G32" s="33"/>
      <c r="H32" s="60"/>
      <c r="I32" s="61"/>
      <c r="J32" s="50"/>
      <c r="K32" s="62"/>
      <c r="L32" s="62"/>
      <c r="M32" s="62"/>
      <c r="N32" s="62"/>
      <c r="O32" s="51"/>
      <c r="P32" s="52"/>
      <c r="Q32" s="51"/>
      <c r="R32" s="52"/>
      <c r="S32" s="51"/>
      <c r="T32" s="52"/>
      <c r="U32" s="51"/>
      <c r="V32" s="52"/>
      <c r="W32" s="51"/>
      <c r="X32" s="52"/>
      <c r="Y32" s="51"/>
      <c r="Z32" s="52"/>
      <c r="AA32" s="53"/>
      <c r="AB32" s="54"/>
      <c r="AC32" s="53"/>
      <c r="AD32" s="53"/>
      <c r="AE32" s="53"/>
    </row>
    <row r="33" spans="1:31" ht="16.5" customHeight="1">
      <c r="A33" s="42" t="s">
        <v>66</v>
      </c>
      <c r="B33" s="55" t="s">
        <v>56</v>
      </c>
      <c r="C33" s="56" t="s">
        <v>200</v>
      </c>
      <c r="D33" s="57">
        <v>2</v>
      </c>
      <c r="E33" s="58"/>
      <c r="F33" s="59" t="s">
        <v>53</v>
      </c>
      <c r="G33" s="33">
        <f t="shared" si="0"/>
        <v>20</v>
      </c>
      <c r="H33" s="60">
        <v>20</v>
      </c>
      <c r="I33" s="61"/>
      <c r="J33" s="50"/>
      <c r="K33" s="62"/>
      <c r="L33" s="62"/>
      <c r="M33" s="62"/>
      <c r="N33" s="62"/>
      <c r="O33" s="51"/>
      <c r="P33" s="52"/>
      <c r="Q33" s="51"/>
      <c r="R33" s="52"/>
      <c r="S33" s="51"/>
      <c r="T33" s="52"/>
      <c r="U33" s="51">
        <v>20</v>
      </c>
      <c r="V33" s="52"/>
      <c r="W33" s="51"/>
      <c r="X33" s="52"/>
      <c r="Y33" s="51"/>
      <c r="Z33" s="52"/>
      <c r="AA33" s="53"/>
      <c r="AB33" s="54">
        <v>1</v>
      </c>
      <c r="AC33" s="53"/>
      <c r="AD33" s="53">
        <v>2</v>
      </c>
      <c r="AE33" s="53"/>
    </row>
    <row r="34" spans="1:31" ht="16.5" customHeight="1">
      <c r="A34" s="42" t="s">
        <v>67</v>
      </c>
      <c r="B34" s="55" t="s">
        <v>178</v>
      </c>
      <c r="C34" s="56" t="s">
        <v>201</v>
      </c>
      <c r="D34" s="57">
        <v>4</v>
      </c>
      <c r="E34" s="58"/>
      <c r="F34" s="59" t="s">
        <v>53</v>
      </c>
      <c r="G34" s="33">
        <f t="shared" si="0"/>
        <v>30</v>
      </c>
      <c r="H34" s="60">
        <v>15</v>
      </c>
      <c r="I34" s="61">
        <v>15</v>
      </c>
      <c r="J34" s="50"/>
      <c r="K34" s="62"/>
      <c r="L34" s="62"/>
      <c r="M34" s="62"/>
      <c r="N34" s="62"/>
      <c r="O34" s="51"/>
      <c r="P34" s="52"/>
      <c r="Q34" s="51"/>
      <c r="R34" s="52"/>
      <c r="S34" s="51"/>
      <c r="T34" s="52"/>
      <c r="U34" s="51">
        <v>15</v>
      </c>
      <c r="V34" s="52">
        <v>15</v>
      </c>
      <c r="W34" s="51"/>
      <c r="X34" s="52"/>
      <c r="Y34" s="51"/>
      <c r="Z34" s="52"/>
      <c r="AA34" s="53"/>
      <c r="AB34" s="54">
        <v>3</v>
      </c>
      <c r="AC34" s="53"/>
      <c r="AD34" s="53">
        <v>4</v>
      </c>
      <c r="AE34" s="53"/>
    </row>
    <row r="35" spans="1:31" ht="16.5" customHeight="1">
      <c r="A35" s="42" t="s">
        <v>68</v>
      </c>
      <c r="B35" s="55" t="s">
        <v>183</v>
      </c>
      <c r="C35" s="56" t="s">
        <v>202</v>
      </c>
      <c r="D35" s="57">
        <v>3</v>
      </c>
      <c r="E35" s="58" t="s">
        <v>53</v>
      </c>
      <c r="F35" s="59"/>
      <c r="G35" s="33">
        <f t="shared" si="0"/>
        <v>60</v>
      </c>
      <c r="H35" s="60"/>
      <c r="I35" s="61"/>
      <c r="J35" s="50"/>
      <c r="K35" s="62"/>
      <c r="L35" s="62">
        <v>60</v>
      </c>
      <c r="M35" s="62"/>
      <c r="N35" s="62"/>
      <c r="O35" s="51"/>
      <c r="P35" s="52"/>
      <c r="Q35" s="51"/>
      <c r="R35" s="52"/>
      <c r="S35" s="51"/>
      <c r="T35" s="52">
        <v>30</v>
      </c>
      <c r="U35" s="51"/>
      <c r="V35" s="52">
        <v>30</v>
      </c>
      <c r="W35" s="51"/>
      <c r="X35" s="52"/>
      <c r="Y35" s="51"/>
      <c r="Z35" s="52"/>
      <c r="AA35" s="53">
        <v>3</v>
      </c>
      <c r="AB35" s="54">
        <v>2.5</v>
      </c>
      <c r="AC35" s="53"/>
      <c r="AD35" s="53">
        <v>3</v>
      </c>
      <c r="AE35" s="53"/>
    </row>
    <row r="36" spans="1:31" ht="16.5" customHeight="1">
      <c r="A36" s="42" t="s">
        <v>70</v>
      </c>
      <c r="B36" s="55" t="s">
        <v>69</v>
      </c>
      <c r="C36" s="56" t="s">
        <v>126</v>
      </c>
      <c r="D36" s="57">
        <v>4</v>
      </c>
      <c r="E36" s="58"/>
      <c r="F36" s="59" t="s">
        <v>53</v>
      </c>
      <c r="G36" s="33">
        <f t="shared" si="0"/>
        <v>30</v>
      </c>
      <c r="H36" s="60"/>
      <c r="I36" s="61"/>
      <c r="J36" s="50"/>
      <c r="K36" s="62"/>
      <c r="L36" s="62"/>
      <c r="M36" s="62">
        <v>30</v>
      </c>
      <c r="N36" s="62"/>
      <c r="O36" s="63"/>
      <c r="P36" s="64"/>
      <c r="Q36" s="63"/>
      <c r="R36" s="64"/>
      <c r="S36" s="63"/>
      <c r="T36" s="64"/>
      <c r="U36" s="63"/>
      <c r="V36" s="64">
        <v>30</v>
      </c>
      <c r="W36" s="63"/>
      <c r="X36" s="64"/>
      <c r="Y36" s="63"/>
      <c r="Z36" s="64"/>
      <c r="AA36" s="53">
        <v>4</v>
      </c>
      <c r="AB36" s="54">
        <v>3</v>
      </c>
      <c r="AC36" s="53"/>
      <c r="AD36" s="53">
        <v>4</v>
      </c>
      <c r="AE36" s="53"/>
    </row>
    <row r="37" spans="1:31" ht="16.5" customHeight="1">
      <c r="A37" s="42" t="s">
        <v>73</v>
      </c>
      <c r="B37" s="55" t="s">
        <v>71</v>
      </c>
      <c r="C37" s="56" t="s">
        <v>127</v>
      </c>
      <c r="D37" s="57">
        <v>8</v>
      </c>
      <c r="E37" s="58" t="s">
        <v>72</v>
      </c>
      <c r="F37" s="59" t="s">
        <v>72</v>
      </c>
      <c r="G37" s="33">
        <f t="shared" si="0"/>
        <v>60</v>
      </c>
      <c r="H37" s="60">
        <v>30</v>
      </c>
      <c r="I37" s="61">
        <v>30</v>
      </c>
      <c r="J37" s="50"/>
      <c r="K37" s="62"/>
      <c r="L37" s="62"/>
      <c r="M37" s="62"/>
      <c r="N37" s="62"/>
      <c r="O37" s="63"/>
      <c r="P37" s="64"/>
      <c r="Q37" s="63"/>
      <c r="R37" s="64"/>
      <c r="S37" s="63"/>
      <c r="T37" s="64"/>
      <c r="U37" s="63"/>
      <c r="V37" s="64"/>
      <c r="W37" s="63">
        <v>30</v>
      </c>
      <c r="X37" s="64">
        <v>30</v>
      </c>
      <c r="Y37" s="63"/>
      <c r="Z37" s="64"/>
      <c r="AA37" s="53"/>
      <c r="AB37" s="54">
        <v>4</v>
      </c>
      <c r="AC37" s="53"/>
      <c r="AD37" s="53">
        <v>8</v>
      </c>
      <c r="AE37" s="53"/>
    </row>
    <row r="38" spans="1:31" ht="23.25" customHeight="1">
      <c r="A38" s="42" t="s">
        <v>76</v>
      </c>
      <c r="B38" s="65" t="s">
        <v>146</v>
      </c>
      <c r="C38" s="56" t="s">
        <v>203</v>
      </c>
      <c r="D38" s="57">
        <v>6</v>
      </c>
      <c r="E38" s="58" t="s">
        <v>72</v>
      </c>
      <c r="F38" s="59" t="s">
        <v>72</v>
      </c>
      <c r="G38" s="33">
        <f t="shared" si="0"/>
        <v>45</v>
      </c>
      <c r="H38" s="60">
        <v>30</v>
      </c>
      <c r="I38" s="61">
        <v>15</v>
      </c>
      <c r="J38" s="50"/>
      <c r="K38" s="62"/>
      <c r="L38" s="62"/>
      <c r="M38" s="62"/>
      <c r="N38" s="62"/>
      <c r="O38" s="63"/>
      <c r="P38" s="64"/>
      <c r="Q38" s="63"/>
      <c r="R38" s="64"/>
      <c r="S38" s="63"/>
      <c r="T38" s="64"/>
      <c r="U38" s="63"/>
      <c r="V38" s="64"/>
      <c r="W38" s="63">
        <v>30</v>
      </c>
      <c r="X38" s="64">
        <v>15</v>
      </c>
      <c r="Y38" s="63"/>
      <c r="Z38" s="64"/>
      <c r="AA38" s="53">
        <v>6</v>
      </c>
      <c r="AB38" s="54">
        <v>3</v>
      </c>
      <c r="AC38" s="53"/>
      <c r="AD38" s="53">
        <v>6</v>
      </c>
      <c r="AE38" s="53"/>
    </row>
    <row r="39" spans="1:31" ht="16.5" customHeight="1">
      <c r="A39" s="42" t="s">
        <v>175</v>
      </c>
      <c r="B39" s="55" t="s">
        <v>74</v>
      </c>
      <c r="C39" s="56" t="s">
        <v>128</v>
      </c>
      <c r="D39" s="57"/>
      <c r="E39" s="58"/>
      <c r="F39" s="59"/>
      <c r="G39" s="33"/>
      <c r="H39" s="60"/>
      <c r="I39" s="61"/>
      <c r="J39" s="50"/>
      <c r="K39" s="62"/>
      <c r="L39" s="62"/>
      <c r="M39" s="62"/>
      <c r="N39" s="62"/>
      <c r="O39" s="63"/>
      <c r="P39" s="64"/>
      <c r="Q39" s="63"/>
      <c r="R39" s="64"/>
      <c r="S39" s="63"/>
      <c r="T39" s="64"/>
      <c r="U39" s="63"/>
      <c r="V39" s="64"/>
      <c r="W39" s="63"/>
      <c r="X39" s="64"/>
      <c r="Y39" s="63"/>
      <c r="Z39" s="64"/>
      <c r="AA39" s="53"/>
      <c r="AB39" s="54"/>
      <c r="AC39" s="53"/>
      <c r="AD39" s="53"/>
      <c r="AE39" s="53"/>
    </row>
    <row r="40" spans="1:31" ht="23.25" customHeight="1">
      <c r="A40" s="42" t="s">
        <v>77</v>
      </c>
      <c r="B40" s="55" t="s">
        <v>173</v>
      </c>
      <c r="C40" s="56" t="s">
        <v>167</v>
      </c>
      <c r="D40" s="57">
        <v>4</v>
      </c>
      <c r="E40" s="58" t="s">
        <v>72</v>
      </c>
      <c r="F40" s="59" t="s">
        <v>72</v>
      </c>
      <c r="G40" s="33">
        <f t="shared" si="0"/>
        <v>30</v>
      </c>
      <c r="H40" s="60">
        <v>15</v>
      </c>
      <c r="I40" s="61">
        <v>15</v>
      </c>
      <c r="J40" s="50"/>
      <c r="K40" s="62"/>
      <c r="L40" s="62"/>
      <c r="M40" s="62"/>
      <c r="N40" s="62"/>
      <c r="O40" s="63"/>
      <c r="P40" s="64"/>
      <c r="Q40" s="63"/>
      <c r="R40" s="64"/>
      <c r="S40" s="63"/>
      <c r="T40" s="64"/>
      <c r="U40" s="63"/>
      <c r="V40" s="64"/>
      <c r="W40" s="63">
        <v>15</v>
      </c>
      <c r="X40" s="64">
        <v>15</v>
      </c>
      <c r="Y40" s="63"/>
      <c r="Z40" s="64"/>
      <c r="AA40" s="53"/>
      <c r="AB40" s="54">
        <v>2</v>
      </c>
      <c r="AC40" s="53"/>
      <c r="AD40" s="53">
        <v>4</v>
      </c>
      <c r="AE40" s="53"/>
    </row>
    <row r="41" spans="1:31" ht="16.5" customHeight="1">
      <c r="A41" s="42" t="s">
        <v>79</v>
      </c>
      <c r="B41" s="55" t="s">
        <v>78</v>
      </c>
      <c r="C41" s="56" t="s">
        <v>130</v>
      </c>
      <c r="D41" s="57">
        <v>4</v>
      </c>
      <c r="E41" s="58" t="s">
        <v>72</v>
      </c>
      <c r="F41" s="59"/>
      <c r="G41" s="33">
        <f t="shared" si="0"/>
        <v>30</v>
      </c>
      <c r="H41" s="60">
        <v>30</v>
      </c>
      <c r="I41" s="61"/>
      <c r="J41" s="50"/>
      <c r="K41" s="62"/>
      <c r="L41" s="62"/>
      <c r="M41" s="62"/>
      <c r="N41" s="62"/>
      <c r="O41" s="63"/>
      <c r="P41" s="64"/>
      <c r="Q41" s="63"/>
      <c r="R41" s="64"/>
      <c r="S41" s="63"/>
      <c r="T41" s="64"/>
      <c r="U41" s="63"/>
      <c r="V41" s="64"/>
      <c r="W41" s="63">
        <v>30</v>
      </c>
      <c r="X41" s="64"/>
      <c r="Y41" s="63"/>
      <c r="Z41" s="64"/>
      <c r="AA41" s="53"/>
      <c r="AB41" s="54">
        <v>2</v>
      </c>
      <c r="AC41" s="53"/>
      <c r="AD41" s="53">
        <v>4</v>
      </c>
      <c r="AE41" s="53"/>
    </row>
    <row r="42" spans="1:31" ht="16.5" customHeight="1">
      <c r="A42" s="42" t="s">
        <v>81</v>
      </c>
      <c r="B42" s="55" t="s">
        <v>112</v>
      </c>
      <c r="C42" s="56" t="s">
        <v>204</v>
      </c>
      <c r="D42" s="57">
        <v>2</v>
      </c>
      <c r="E42" s="58"/>
      <c r="F42" s="59" t="s">
        <v>72</v>
      </c>
      <c r="G42" s="33">
        <f t="shared" si="0"/>
        <v>20</v>
      </c>
      <c r="H42" s="60">
        <v>20</v>
      </c>
      <c r="I42" s="61"/>
      <c r="J42" s="50"/>
      <c r="K42" s="62"/>
      <c r="L42" s="62"/>
      <c r="M42" s="62"/>
      <c r="N42" s="62"/>
      <c r="O42" s="63"/>
      <c r="P42" s="64"/>
      <c r="Q42" s="63"/>
      <c r="R42" s="64"/>
      <c r="S42" s="63"/>
      <c r="T42" s="64"/>
      <c r="U42" s="63"/>
      <c r="V42" s="64"/>
      <c r="W42" s="63">
        <v>20</v>
      </c>
      <c r="X42" s="64"/>
      <c r="Y42" s="63"/>
      <c r="Z42" s="64"/>
      <c r="AA42" s="53"/>
      <c r="AB42" s="54">
        <v>1</v>
      </c>
      <c r="AC42" s="53"/>
      <c r="AD42" s="53">
        <v>2</v>
      </c>
      <c r="AE42" s="53"/>
    </row>
    <row r="43" spans="1:31" ht="24.75" customHeight="1">
      <c r="A43" s="42" t="s">
        <v>84</v>
      </c>
      <c r="B43" s="65" t="s">
        <v>168</v>
      </c>
      <c r="C43" s="56" t="s">
        <v>131</v>
      </c>
      <c r="D43" s="57">
        <v>5</v>
      </c>
      <c r="E43" s="58" t="s">
        <v>82</v>
      </c>
      <c r="F43" s="59" t="s">
        <v>82</v>
      </c>
      <c r="G43" s="33">
        <f t="shared" si="0"/>
        <v>45</v>
      </c>
      <c r="H43" s="60">
        <v>30</v>
      </c>
      <c r="I43" s="61">
        <v>15</v>
      </c>
      <c r="J43" s="50"/>
      <c r="K43" s="62"/>
      <c r="L43" s="62"/>
      <c r="M43" s="62"/>
      <c r="N43" s="62"/>
      <c r="O43" s="63"/>
      <c r="P43" s="64"/>
      <c r="Q43" s="63"/>
      <c r="R43" s="64"/>
      <c r="S43" s="63"/>
      <c r="T43" s="64"/>
      <c r="U43" s="63"/>
      <c r="V43" s="64"/>
      <c r="W43" s="63"/>
      <c r="X43" s="64"/>
      <c r="Y43" s="63">
        <v>30</v>
      </c>
      <c r="Z43" s="64">
        <v>15</v>
      </c>
      <c r="AA43" s="53">
        <v>5</v>
      </c>
      <c r="AB43" s="54">
        <v>2.5</v>
      </c>
      <c r="AC43" s="53"/>
      <c r="AD43" s="53">
        <v>5</v>
      </c>
      <c r="AE43" s="53"/>
    </row>
    <row r="44" spans="1:31" ht="16.5" customHeight="1">
      <c r="A44" s="42" t="s">
        <v>176</v>
      </c>
      <c r="B44" s="55" t="s">
        <v>80</v>
      </c>
      <c r="C44" s="56" t="s">
        <v>133</v>
      </c>
      <c r="D44" s="57"/>
      <c r="E44" s="58"/>
      <c r="F44" s="59"/>
      <c r="G44" s="33"/>
      <c r="H44" s="60"/>
      <c r="I44" s="61"/>
      <c r="J44" s="50"/>
      <c r="K44" s="62"/>
      <c r="L44" s="62"/>
      <c r="M44" s="62"/>
      <c r="N44" s="62"/>
      <c r="O44" s="63"/>
      <c r="P44" s="64"/>
      <c r="Q44" s="63"/>
      <c r="R44" s="64"/>
      <c r="S44" s="63"/>
      <c r="T44" s="64"/>
      <c r="U44" s="63"/>
      <c r="V44" s="64"/>
      <c r="W44" s="63"/>
      <c r="X44" s="64"/>
      <c r="Y44" s="63"/>
      <c r="Z44" s="64"/>
      <c r="AA44" s="53"/>
      <c r="AB44" s="54"/>
      <c r="AC44" s="53"/>
      <c r="AD44" s="53"/>
      <c r="AE44" s="53"/>
    </row>
    <row r="45" spans="1:31" ht="16.5" customHeight="1">
      <c r="A45" s="42" t="s">
        <v>85</v>
      </c>
      <c r="B45" s="55" t="s">
        <v>83</v>
      </c>
      <c r="C45" s="56" t="s">
        <v>134</v>
      </c>
      <c r="D45" s="57">
        <v>7</v>
      </c>
      <c r="E45" s="58" t="s">
        <v>82</v>
      </c>
      <c r="F45" s="59" t="s">
        <v>82</v>
      </c>
      <c r="G45" s="33">
        <f t="shared" si="0"/>
        <v>45</v>
      </c>
      <c r="H45" s="60">
        <v>30</v>
      </c>
      <c r="I45" s="61">
        <v>15</v>
      </c>
      <c r="J45" s="50"/>
      <c r="K45" s="62"/>
      <c r="L45" s="62"/>
      <c r="M45" s="62"/>
      <c r="N45" s="62"/>
      <c r="O45" s="63"/>
      <c r="P45" s="64"/>
      <c r="Q45" s="63"/>
      <c r="R45" s="64"/>
      <c r="S45" s="63"/>
      <c r="T45" s="64"/>
      <c r="U45" s="63"/>
      <c r="V45" s="64"/>
      <c r="W45" s="63"/>
      <c r="X45" s="64"/>
      <c r="Y45" s="63">
        <v>30</v>
      </c>
      <c r="Z45" s="64">
        <v>15</v>
      </c>
      <c r="AA45" s="53"/>
      <c r="AB45" s="54">
        <v>3.5</v>
      </c>
      <c r="AC45" s="53"/>
      <c r="AD45" s="53">
        <v>7</v>
      </c>
      <c r="AE45" s="53"/>
    </row>
    <row r="46" spans="1:31" ht="16.5" customHeight="1">
      <c r="A46" s="42" t="s">
        <v>180</v>
      </c>
      <c r="B46" s="55" t="s">
        <v>113</v>
      </c>
      <c r="C46" s="56" t="s">
        <v>135</v>
      </c>
      <c r="D46" s="57">
        <v>4</v>
      </c>
      <c r="E46" s="58" t="s">
        <v>82</v>
      </c>
      <c r="F46" s="59"/>
      <c r="G46" s="33">
        <f t="shared" si="0"/>
        <v>30</v>
      </c>
      <c r="H46" s="60">
        <v>30</v>
      </c>
      <c r="I46" s="61"/>
      <c r="J46" s="50"/>
      <c r="K46" s="62"/>
      <c r="L46" s="62"/>
      <c r="M46" s="62"/>
      <c r="N46" s="62"/>
      <c r="O46" s="63"/>
      <c r="P46" s="64"/>
      <c r="Q46" s="63"/>
      <c r="R46" s="64"/>
      <c r="S46" s="63"/>
      <c r="T46" s="64"/>
      <c r="U46" s="63"/>
      <c r="V46" s="64"/>
      <c r="W46" s="63"/>
      <c r="X46" s="64"/>
      <c r="Y46" s="63">
        <v>30</v>
      </c>
      <c r="Z46" s="64"/>
      <c r="AA46" s="53"/>
      <c r="AB46" s="54">
        <v>2</v>
      </c>
      <c r="AC46" s="53"/>
      <c r="AD46" s="53">
        <v>4</v>
      </c>
      <c r="AE46" s="53"/>
    </row>
    <row r="47" spans="1:31" ht="27" customHeight="1">
      <c r="A47" s="42" t="s">
        <v>90</v>
      </c>
      <c r="B47" s="65" t="s">
        <v>75</v>
      </c>
      <c r="C47" s="56" t="s">
        <v>129</v>
      </c>
      <c r="D47" s="57">
        <v>2</v>
      </c>
      <c r="E47" s="58"/>
      <c r="F47" s="59" t="s">
        <v>82</v>
      </c>
      <c r="G47" s="33">
        <f t="shared" si="0"/>
        <v>20</v>
      </c>
      <c r="H47" s="60">
        <v>20</v>
      </c>
      <c r="I47" s="61"/>
      <c r="J47" s="50"/>
      <c r="K47" s="62"/>
      <c r="L47" s="62"/>
      <c r="M47" s="62"/>
      <c r="N47" s="62"/>
      <c r="O47" s="63"/>
      <c r="P47" s="64"/>
      <c r="Q47" s="63"/>
      <c r="R47" s="64"/>
      <c r="S47" s="63"/>
      <c r="T47" s="64"/>
      <c r="U47" s="63"/>
      <c r="V47" s="64"/>
      <c r="W47" s="63"/>
      <c r="X47" s="64"/>
      <c r="Y47" s="63">
        <v>20</v>
      </c>
      <c r="Z47" s="64"/>
      <c r="AA47" s="53"/>
      <c r="AB47" s="54">
        <v>1</v>
      </c>
      <c r="AC47" s="53"/>
      <c r="AD47" s="53">
        <v>2</v>
      </c>
      <c r="AE47" s="53"/>
    </row>
    <row r="48" spans="1:31" ht="16.5" customHeight="1">
      <c r="A48" s="42" t="s">
        <v>181</v>
      </c>
      <c r="B48" s="55" t="s">
        <v>86</v>
      </c>
      <c r="C48" s="56" t="s">
        <v>136</v>
      </c>
      <c r="D48" s="57">
        <v>8</v>
      </c>
      <c r="E48" s="58"/>
      <c r="F48" s="59" t="s">
        <v>82</v>
      </c>
      <c r="G48" s="33">
        <f t="shared" si="0"/>
        <v>60</v>
      </c>
      <c r="H48" s="60"/>
      <c r="I48" s="61"/>
      <c r="J48" s="50"/>
      <c r="K48" s="62"/>
      <c r="L48" s="62"/>
      <c r="M48" s="62">
        <v>60</v>
      </c>
      <c r="N48" s="62"/>
      <c r="O48" s="63"/>
      <c r="P48" s="64"/>
      <c r="Q48" s="63"/>
      <c r="R48" s="64"/>
      <c r="S48" s="63"/>
      <c r="T48" s="64"/>
      <c r="U48" s="63"/>
      <c r="V48" s="64"/>
      <c r="W48" s="63"/>
      <c r="X48" s="64">
        <v>30</v>
      </c>
      <c r="Y48" s="63"/>
      <c r="Z48" s="64">
        <v>30</v>
      </c>
      <c r="AA48" s="53">
        <v>8</v>
      </c>
      <c r="AB48" s="54">
        <v>5</v>
      </c>
      <c r="AC48" s="53"/>
      <c r="AD48" s="53">
        <v>8</v>
      </c>
      <c r="AE48" s="53"/>
    </row>
    <row r="49" spans="1:31" ht="16.5" customHeight="1">
      <c r="A49" s="66"/>
      <c r="B49" s="67" t="s">
        <v>87</v>
      </c>
      <c r="C49" s="68"/>
      <c r="D49" s="69"/>
      <c r="E49" s="70"/>
      <c r="F49" s="71"/>
      <c r="G49" s="72"/>
      <c r="H49" s="69"/>
      <c r="I49" s="69"/>
      <c r="J49" s="69"/>
      <c r="K49" s="69"/>
      <c r="L49" s="69"/>
      <c r="M49" s="69"/>
      <c r="N49" s="69" t="s">
        <v>87</v>
      </c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73"/>
      <c r="AB49" s="73"/>
      <c r="AC49" s="73"/>
      <c r="AD49" s="73"/>
      <c r="AE49" s="74"/>
    </row>
    <row r="50" spans="1:31" ht="16.5" customHeight="1">
      <c r="A50" s="75"/>
      <c r="B50" s="76"/>
      <c r="C50" s="77"/>
      <c r="D50" s="78"/>
      <c r="E50" s="79"/>
      <c r="F50" s="80"/>
      <c r="G50" s="81"/>
      <c r="H50" s="78"/>
      <c r="I50" s="78"/>
      <c r="J50" s="78"/>
      <c r="K50" s="78"/>
      <c r="L50" s="78"/>
      <c r="M50" s="78"/>
      <c r="N50" s="78" t="s">
        <v>117</v>
      </c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82"/>
      <c r="AB50" s="82"/>
      <c r="AC50" s="82"/>
      <c r="AD50" s="82"/>
      <c r="AE50" s="83"/>
    </row>
    <row r="51" spans="1:31" ht="16.5" customHeight="1">
      <c r="A51" s="42" t="s">
        <v>96</v>
      </c>
      <c r="B51" s="55" t="s">
        <v>91</v>
      </c>
      <c r="C51" s="56" t="s">
        <v>205</v>
      </c>
      <c r="D51" s="84">
        <v>2</v>
      </c>
      <c r="E51" s="85"/>
      <c r="F51" s="86" t="s">
        <v>72</v>
      </c>
      <c r="G51" s="33">
        <f t="shared" si="0"/>
        <v>15</v>
      </c>
      <c r="H51" s="63"/>
      <c r="I51" s="62"/>
      <c r="J51" s="50">
        <v>15</v>
      </c>
      <c r="K51" s="62"/>
      <c r="L51" s="62"/>
      <c r="M51" s="62"/>
      <c r="N51" s="62"/>
      <c r="O51" s="63"/>
      <c r="P51" s="64"/>
      <c r="Q51" s="63"/>
      <c r="R51" s="64"/>
      <c r="S51" s="63"/>
      <c r="T51" s="64"/>
      <c r="U51" s="63"/>
      <c r="V51" s="64"/>
      <c r="W51" s="63"/>
      <c r="X51" s="64">
        <v>15</v>
      </c>
      <c r="Y51" s="63"/>
      <c r="Z51" s="64"/>
      <c r="AA51" s="53">
        <v>2</v>
      </c>
      <c r="AB51" s="54">
        <v>1</v>
      </c>
      <c r="AC51" s="53"/>
      <c r="AD51" s="53">
        <v>2</v>
      </c>
      <c r="AE51" s="53"/>
    </row>
    <row r="52" spans="1:31" ht="16.5" customHeight="1">
      <c r="A52" s="42" t="s">
        <v>97</v>
      </c>
      <c r="B52" s="55" t="s">
        <v>92</v>
      </c>
      <c r="C52" s="56" t="s">
        <v>137</v>
      </c>
      <c r="D52" s="84">
        <v>2</v>
      </c>
      <c r="E52" s="85"/>
      <c r="F52" s="86" t="s">
        <v>72</v>
      </c>
      <c r="G52" s="33">
        <f t="shared" si="0"/>
        <v>15</v>
      </c>
      <c r="H52" s="63"/>
      <c r="I52" s="62"/>
      <c r="J52" s="50">
        <v>15</v>
      </c>
      <c r="K52" s="62"/>
      <c r="L52" s="62"/>
      <c r="M52" s="62"/>
      <c r="N52" s="62"/>
      <c r="O52" s="63"/>
      <c r="P52" s="64"/>
      <c r="Q52" s="63"/>
      <c r="R52" s="64"/>
      <c r="S52" s="63"/>
      <c r="T52" s="64"/>
      <c r="U52" s="63"/>
      <c r="V52" s="64"/>
      <c r="W52" s="63"/>
      <c r="X52" s="64">
        <v>15</v>
      </c>
      <c r="Y52" s="63"/>
      <c r="Z52" s="64"/>
      <c r="AA52" s="53">
        <v>2</v>
      </c>
      <c r="AB52" s="54">
        <v>1</v>
      </c>
      <c r="AC52" s="53"/>
      <c r="AD52" s="53">
        <v>2</v>
      </c>
      <c r="AE52" s="53"/>
    </row>
    <row r="53" spans="1:31" ht="16.5" customHeight="1">
      <c r="A53" s="42" t="s">
        <v>98</v>
      </c>
      <c r="B53" s="55" t="s">
        <v>93</v>
      </c>
      <c r="C53" s="56" t="s">
        <v>138</v>
      </c>
      <c r="D53" s="84">
        <v>2</v>
      </c>
      <c r="E53" s="85"/>
      <c r="F53" s="86" t="s">
        <v>72</v>
      </c>
      <c r="G53" s="33">
        <f t="shared" si="0"/>
        <v>15</v>
      </c>
      <c r="H53" s="63"/>
      <c r="I53" s="62"/>
      <c r="J53" s="50">
        <v>15</v>
      </c>
      <c r="K53" s="62"/>
      <c r="L53" s="62"/>
      <c r="M53" s="62"/>
      <c r="N53" s="62"/>
      <c r="O53" s="63"/>
      <c r="P53" s="64"/>
      <c r="Q53" s="63"/>
      <c r="R53" s="64"/>
      <c r="S53" s="63"/>
      <c r="T53" s="64"/>
      <c r="U53" s="63"/>
      <c r="V53" s="64"/>
      <c r="W53" s="63"/>
      <c r="X53" s="64">
        <v>15</v>
      </c>
      <c r="Y53" s="63"/>
      <c r="Z53" s="64"/>
      <c r="AA53" s="53">
        <v>2</v>
      </c>
      <c r="AB53" s="54">
        <v>1</v>
      </c>
      <c r="AC53" s="53"/>
      <c r="AD53" s="53">
        <v>2</v>
      </c>
      <c r="AE53" s="53"/>
    </row>
    <row r="54" spans="1:31" ht="16.5" customHeight="1">
      <c r="A54" s="42" t="s">
        <v>99</v>
      </c>
      <c r="B54" s="55" t="s">
        <v>94</v>
      </c>
      <c r="C54" s="56" t="s">
        <v>139</v>
      </c>
      <c r="D54" s="84">
        <v>2</v>
      </c>
      <c r="E54" s="85"/>
      <c r="F54" s="86" t="s">
        <v>82</v>
      </c>
      <c r="G54" s="33">
        <f t="shared" si="0"/>
        <v>15</v>
      </c>
      <c r="H54" s="63"/>
      <c r="I54" s="62"/>
      <c r="J54" s="50">
        <v>15</v>
      </c>
      <c r="K54" s="62"/>
      <c r="L54" s="62"/>
      <c r="M54" s="62"/>
      <c r="N54" s="62"/>
      <c r="O54" s="63"/>
      <c r="P54" s="64"/>
      <c r="Q54" s="63"/>
      <c r="R54" s="64"/>
      <c r="S54" s="63"/>
      <c r="T54" s="64"/>
      <c r="U54" s="63"/>
      <c r="V54" s="64"/>
      <c r="W54" s="63"/>
      <c r="X54" s="64"/>
      <c r="Y54" s="63"/>
      <c r="Z54" s="64">
        <v>15</v>
      </c>
      <c r="AA54" s="53">
        <v>2</v>
      </c>
      <c r="AB54" s="54">
        <v>1</v>
      </c>
      <c r="AC54" s="53"/>
      <c r="AD54" s="53">
        <v>2</v>
      </c>
      <c r="AE54" s="53"/>
    </row>
    <row r="55" spans="1:31" ht="16.5" customHeight="1">
      <c r="A55" s="42" t="s">
        <v>100</v>
      </c>
      <c r="B55" s="55" t="s">
        <v>95</v>
      </c>
      <c r="C55" s="56" t="s">
        <v>140</v>
      </c>
      <c r="D55" s="84">
        <v>2</v>
      </c>
      <c r="E55" s="85"/>
      <c r="F55" s="86" t="s">
        <v>82</v>
      </c>
      <c r="G55" s="33">
        <f t="shared" si="0"/>
        <v>15</v>
      </c>
      <c r="H55" s="63"/>
      <c r="I55" s="62"/>
      <c r="J55" s="50">
        <v>15</v>
      </c>
      <c r="K55" s="62"/>
      <c r="L55" s="62"/>
      <c r="M55" s="62"/>
      <c r="N55" s="62"/>
      <c r="O55" s="63"/>
      <c r="P55" s="64"/>
      <c r="Q55" s="63"/>
      <c r="R55" s="64"/>
      <c r="S55" s="63"/>
      <c r="T55" s="64"/>
      <c r="U55" s="63"/>
      <c r="V55" s="64"/>
      <c r="W55" s="63"/>
      <c r="X55" s="64"/>
      <c r="Y55" s="63"/>
      <c r="Z55" s="64">
        <v>15</v>
      </c>
      <c r="AA55" s="53">
        <v>2</v>
      </c>
      <c r="AB55" s="54">
        <v>1</v>
      </c>
      <c r="AC55" s="53"/>
      <c r="AD55" s="53">
        <v>2</v>
      </c>
      <c r="AE55" s="53"/>
    </row>
    <row r="56" spans="1:31" ht="16.5" customHeight="1">
      <c r="A56" s="87"/>
      <c r="B56" s="88"/>
      <c r="C56" s="89"/>
      <c r="D56" s="90"/>
      <c r="E56" s="91"/>
      <c r="F56" s="92"/>
      <c r="G56" s="93"/>
      <c r="H56" s="90"/>
      <c r="I56" s="90"/>
      <c r="J56" s="90"/>
      <c r="K56" s="90"/>
      <c r="L56" s="90"/>
      <c r="M56" s="90"/>
      <c r="N56" s="78" t="s">
        <v>106</v>
      </c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4"/>
      <c r="AB56" s="94"/>
      <c r="AC56" s="94"/>
      <c r="AD56" s="94"/>
      <c r="AE56" s="83"/>
    </row>
    <row r="57" spans="1:31" ht="16.5" customHeight="1">
      <c r="A57" s="42" t="s">
        <v>101</v>
      </c>
      <c r="B57" s="55" t="s">
        <v>107</v>
      </c>
      <c r="C57" s="56" t="s">
        <v>132</v>
      </c>
      <c r="D57" s="84">
        <v>2</v>
      </c>
      <c r="E57" s="85"/>
      <c r="F57" s="86" t="s">
        <v>72</v>
      </c>
      <c r="G57" s="33">
        <v>15</v>
      </c>
      <c r="H57" s="63"/>
      <c r="I57" s="62"/>
      <c r="J57" s="50">
        <v>15</v>
      </c>
      <c r="K57" s="62"/>
      <c r="L57" s="62"/>
      <c r="M57" s="62"/>
      <c r="N57" s="62"/>
      <c r="O57" s="63"/>
      <c r="P57" s="64"/>
      <c r="Q57" s="63"/>
      <c r="R57" s="64"/>
      <c r="S57" s="63"/>
      <c r="T57" s="64"/>
      <c r="U57" s="63"/>
      <c r="V57" s="64"/>
      <c r="W57" s="63"/>
      <c r="X57" s="64">
        <v>15</v>
      </c>
      <c r="Y57" s="63"/>
      <c r="Z57" s="64"/>
      <c r="AA57" s="53">
        <v>2</v>
      </c>
      <c r="AB57" s="54">
        <v>1</v>
      </c>
      <c r="AC57" s="53"/>
      <c r="AD57" s="53">
        <v>2</v>
      </c>
      <c r="AE57" s="53"/>
    </row>
    <row r="58" spans="1:31" ht="16.5" customHeight="1">
      <c r="A58" s="42" t="s">
        <v>102</v>
      </c>
      <c r="B58" s="95" t="s">
        <v>115</v>
      </c>
      <c r="C58" s="56" t="s">
        <v>141</v>
      </c>
      <c r="D58" s="84">
        <v>2</v>
      </c>
      <c r="E58" s="85"/>
      <c r="F58" s="86" t="s">
        <v>72</v>
      </c>
      <c r="G58" s="33">
        <v>15</v>
      </c>
      <c r="H58" s="63"/>
      <c r="I58" s="62"/>
      <c r="J58" s="50">
        <v>15</v>
      </c>
      <c r="K58" s="62"/>
      <c r="L58" s="62"/>
      <c r="M58" s="62"/>
      <c r="N58" s="62"/>
      <c r="O58" s="63"/>
      <c r="P58" s="64"/>
      <c r="Q58" s="63"/>
      <c r="R58" s="64"/>
      <c r="S58" s="63"/>
      <c r="T58" s="64"/>
      <c r="U58" s="63"/>
      <c r="V58" s="64"/>
      <c r="W58" s="63"/>
      <c r="X58" s="64">
        <v>15</v>
      </c>
      <c r="Y58" s="63"/>
      <c r="Z58" s="64"/>
      <c r="AA58" s="53">
        <v>2</v>
      </c>
      <c r="AB58" s="54">
        <v>1</v>
      </c>
      <c r="AC58" s="53"/>
      <c r="AD58" s="53">
        <v>2</v>
      </c>
      <c r="AE58" s="53"/>
    </row>
    <row r="59" spans="1:31" ht="16.5" customHeight="1">
      <c r="A59" s="42" t="s">
        <v>103</v>
      </c>
      <c r="B59" s="55" t="s">
        <v>108</v>
      </c>
      <c r="C59" s="56" t="s">
        <v>142</v>
      </c>
      <c r="D59" s="84">
        <v>2</v>
      </c>
      <c r="E59" s="85"/>
      <c r="F59" s="86" t="s">
        <v>72</v>
      </c>
      <c r="G59" s="33">
        <v>15</v>
      </c>
      <c r="H59" s="63"/>
      <c r="I59" s="62"/>
      <c r="J59" s="50">
        <v>15</v>
      </c>
      <c r="K59" s="62"/>
      <c r="L59" s="62"/>
      <c r="M59" s="62"/>
      <c r="N59" s="62"/>
      <c r="O59" s="63"/>
      <c r="P59" s="64"/>
      <c r="Q59" s="63"/>
      <c r="R59" s="64"/>
      <c r="S59" s="63"/>
      <c r="T59" s="64"/>
      <c r="U59" s="63"/>
      <c r="V59" s="64"/>
      <c r="W59" s="63"/>
      <c r="X59" s="64">
        <v>15</v>
      </c>
      <c r="Y59" s="63"/>
      <c r="Z59" s="64"/>
      <c r="AA59" s="53">
        <v>2</v>
      </c>
      <c r="AB59" s="54">
        <v>1</v>
      </c>
      <c r="AC59" s="53"/>
      <c r="AD59" s="53">
        <v>2</v>
      </c>
      <c r="AE59" s="53"/>
    </row>
    <row r="60" spans="1:31" ht="16.5" customHeight="1">
      <c r="A60" s="42" t="s">
        <v>104</v>
      </c>
      <c r="B60" s="55" t="s">
        <v>109</v>
      </c>
      <c r="C60" s="56" t="s">
        <v>143</v>
      </c>
      <c r="D60" s="84">
        <v>2</v>
      </c>
      <c r="E60" s="85"/>
      <c r="F60" s="86" t="s">
        <v>82</v>
      </c>
      <c r="G60" s="33">
        <v>15</v>
      </c>
      <c r="H60" s="63"/>
      <c r="I60" s="62"/>
      <c r="J60" s="50">
        <v>15</v>
      </c>
      <c r="K60" s="62"/>
      <c r="L60" s="62"/>
      <c r="M60" s="62"/>
      <c r="N60" s="62"/>
      <c r="O60" s="63"/>
      <c r="P60" s="64"/>
      <c r="Q60" s="63"/>
      <c r="R60" s="64"/>
      <c r="S60" s="63"/>
      <c r="T60" s="64"/>
      <c r="U60" s="63"/>
      <c r="V60" s="64"/>
      <c r="W60" s="63"/>
      <c r="X60" s="64"/>
      <c r="Y60" s="63"/>
      <c r="Z60" s="64">
        <v>15</v>
      </c>
      <c r="AA60" s="53">
        <v>2</v>
      </c>
      <c r="AB60" s="54">
        <v>1</v>
      </c>
      <c r="AC60" s="53"/>
      <c r="AD60" s="53">
        <v>2</v>
      </c>
      <c r="AE60" s="53"/>
    </row>
    <row r="61" spans="1:31" ht="16.5" customHeight="1">
      <c r="A61" s="42" t="s">
        <v>105</v>
      </c>
      <c r="B61" s="55" t="s">
        <v>110</v>
      </c>
      <c r="C61" s="56" t="s">
        <v>144</v>
      </c>
      <c r="D61" s="84">
        <v>2</v>
      </c>
      <c r="E61" s="85"/>
      <c r="F61" s="86" t="s">
        <v>82</v>
      </c>
      <c r="G61" s="33">
        <v>15</v>
      </c>
      <c r="H61" s="63"/>
      <c r="I61" s="62"/>
      <c r="J61" s="50">
        <v>15</v>
      </c>
      <c r="K61" s="62"/>
      <c r="L61" s="62"/>
      <c r="M61" s="62"/>
      <c r="N61" s="62"/>
      <c r="O61" s="63"/>
      <c r="P61" s="64"/>
      <c r="Q61" s="63"/>
      <c r="R61" s="64"/>
      <c r="S61" s="63"/>
      <c r="T61" s="64"/>
      <c r="U61" s="63"/>
      <c r="V61" s="64"/>
      <c r="W61" s="63"/>
      <c r="X61" s="64"/>
      <c r="Y61" s="63"/>
      <c r="Z61" s="64">
        <v>15</v>
      </c>
      <c r="AA61" s="53">
        <v>2</v>
      </c>
      <c r="AB61" s="54">
        <v>1</v>
      </c>
      <c r="AC61" s="53"/>
      <c r="AD61" s="53">
        <v>2</v>
      </c>
      <c r="AE61" s="53"/>
    </row>
    <row r="62" spans="1:31" ht="16.5" customHeight="1">
      <c r="A62" s="66"/>
      <c r="B62" s="96"/>
      <c r="C62" s="68"/>
      <c r="D62" s="69"/>
      <c r="E62" s="70"/>
      <c r="F62" s="71"/>
      <c r="G62" s="72"/>
      <c r="H62" s="69"/>
      <c r="I62" s="69"/>
      <c r="J62" s="69"/>
      <c r="K62" s="69"/>
      <c r="L62" s="69"/>
      <c r="M62" s="69"/>
      <c r="N62" s="69" t="s">
        <v>114</v>
      </c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73"/>
      <c r="AB62" s="73"/>
      <c r="AC62" s="73"/>
      <c r="AD62" s="73"/>
      <c r="AE62" s="74"/>
    </row>
    <row r="63" spans="1:31" ht="16.5" customHeight="1" thickBot="1">
      <c r="A63" s="42" t="s">
        <v>177</v>
      </c>
      <c r="B63" s="55" t="s">
        <v>147</v>
      </c>
      <c r="C63" s="56" t="s">
        <v>206</v>
      </c>
      <c r="D63" s="84">
        <v>4</v>
      </c>
      <c r="E63" s="85"/>
      <c r="F63" s="86" t="s">
        <v>53</v>
      </c>
      <c r="G63" s="33"/>
      <c r="H63" s="63"/>
      <c r="I63" s="62"/>
      <c r="J63" s="97"/>
      <c r="K63" s="62"/>
      <c r="L63" s="62"/>
      <c r="M63" s="62"/>
      <c r="N63" s="62"/>
      <c r="O63" s="63"/>
      <c r="P63" s="64"/>
      <c r="Q63" s="63"/>
      <c r="R63" s="64"/>
      <c r="S63" s="63"/>
      <c r="T63" s="64"/>
      <c r="U63" s="63"/>
      <c r="V63" s="64"/>
      <c r="W63" s="63"/>
      <c r="X63" s="64"/>
      <c r="Y63" s="63"/>
      <c r="Z63" s="64"/>
      <c r="AA63" s="98">
        <v>4</v>
      </c>
      <c r="AB63" s="98"/>
      <c r="AC63" s="98"/>
      <c r="AD63" s="98"/>
      <c r="AE63" s="98"/>
    </row>
    <row r="64" spans="1:31" s="106" customFormat="1" ht="16.5" customHeight="1" thickBot="1" thickTop="1">
      <c r="A64" s="127" t="s">
        <v>14</v>
      </c>
      <c r="B64" s="128"/>
      <c r="C64" s="99"/>
      <c r="D64" s="100">
        <f>SUM(D7:D55)+D63</f>
        <v>180</v>
      </c>
      <c r="E64" s="99"/>
      <c r="F64" s="101"/>
      <c r="G64" s="100">
        <f>SUM(G7:G55)</f>
        <v>1525</v>
      </c>
      <c r="H64" s="102">
        <f>SUM(H7:H63)</f>
        <v>770</v>
      </c>
      <c r="I64" s="103">
        <f>SUM(I7:I63)</f>
        <v>450</v>
      </c>
      <c r="J64" s="103">
        <f>SUM(J7:J55)</f>
        <v>95</v>
      </c>
      <c r="K64" s="103"/>
      <c r="L64" s="103">
        <f>SUM(L7:L63)</f>
        <v>120</v>
      </c>
      <c r="M64" s="103">
        <f>SUM(M7:M63)</f>
        <v>90</v>
      </c>
      <c r="N64" s="104"/>
      <c r="O64" s="102">
        <f aca="true" t="shared" si="1" ref="O64:W64">SUM(O7:O63)</f>
        <v>200</v>
      </c>
      <c r="P64" s="104">
        <f t="shared" si="1"/>
        <v>135</v>
      </c>
      <c r="Q64" s="102">
        <f t="shared" si="1"/>
        <v>75</v>
      </c>
      <c r="R64" s="104">
        <f t="shared" si="1"/>
        <v>125</v>
      </c>
      <c r="S64" s="102">
        <f t="shared" si="1"/>
        <v>135</v>
      </c>
      <c r="T64" s="105">
        <f t="shared" si="1"/>
        <v>120</v>
      </c>
      <c r="U64" s="102">
        <f t="shared" si="1"/>
        <v>125</v>
      </c>
      <c r="V64" s="104">
        <f t="shared" si="1"/>
        <v>150</v>
      </c>
      <c r="W64" s="102">
        <f t="shared" si="1"/>
        <v>125</v>
      </c>
      <c r="X64" s="104">
        <f>SUM(X7:X55)</f>
        <v>135</v>
      </c>
      <c r="Y64" s="102">
        <f>SUM(Y7:Y55)</f>
        <v>110</v>
      </c>
      <c r="Z64" s="104">
        <f>SUM(Z7:Z55)</f>
        <v>90</v>
      </c>
      <c r="AA64" s="104">
        <f>SUM(AA7:AA55)+AA63</f>
        <v>55</v>
      </c>
      <c r="AB64" s="104">
        <f>SUM(AB7:AB55)</f>
        <v>90.5</v>
      </c>
      <c r="AC64" s="104">
        <f>SUM(AC7:AC63)</f>
        <v>0</v>
      </c>
      <c r="AD64" s="104">
        <f>SUM(AD7:AD55)+AD63</f>
        <v>176</v>
      </c>
      <c r="AE64" s="104">
        <f>SUM(AE7:AE63)</f>
        <v>0</v>
      </c>
    </row>
    <row r="65" spans="1:31" ht="16.5" customHeight="1" thickTop="1">
      <c r="A65" s="151"/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E65" s="108"/>
    </row>
    <row r="66" spans="1:31" ht="12.75" customHeight="1" thickBot="1">
      <c r="A66" s="109"/>
      <c r="B66" s="109"/>
      <c r="C66" s="110"/>
      <c r="D66" s="109"/>
      <c r="E66" s="109"/>
      <c r="F66" s="111"/>
      <c r="G66" s="112"/>
      <c r="H66" s="111"/>
      <c r="I66" s="111"/>
      <c r="J66" s="111"/>
      <c r="K66" s="111"/>
      <c r="L66" s="111"/>
      <c r="M66" s="111"/>
      <c r="N66" s="111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13"/>
      <c r="AB66" s="113"/>
      <c r="AC66" s="113"/>
      <c r="AD66" s="113"/>
      <c r="AE66" s="114"/>
    </row>
    <row r="67" spans="1:31" ht="13.5" customHeight="1" thickBot="1" thickTop="1">
      <c r="A67" s="109"/>
      <c r="B67" s="109"/>
      <c r="C67" s="110"/>
      <c r="D67" s="109"/>
      <c r="E67" s="109"/>
      <c r="F67" s="109"/>
      <c r="G67" s="112"/>
      <c r="H67" s="109"/>
      <c r="I67" s="111"/>
      <c r="J67" s="149" t="s">
        <v>13</v>
      </c>
      <c r="K67" s="149"/>
      <c r="L67" s="149"/>
      <c r="M67" s="149"/>
      <c r="N67" s="150"/>
      <c r="O67" s="115">
        <f>COUNTIF($E7:$E63,1)</f>
        <v>4</v>
      </c>
      <c r="P67" s="116">
        <f>COUNTIF($F7:$F63,1)</f>
        <v>8</v>
      </c>
      <c r="Q67" s="115">
        <f>COUNTIF($E7:$E63,2)</f>
        <v>3</v>
      </c>
      <c r="R67" s="116">
        <f>COUNTIF($F7:$F63,2)</f>
        <v>6</v>
      </c>
      <c r="S67" s="115">
        <f>COUNTIF($E7:$E63,3)</f>
        <v>4</v>
      </c>
      <c r="T67" s="116">
        <f>COUNTIF($F7:$F63,3)</f>
        <v>5</v>
      </c>
      <c r="U67" s="115">
        <f>COUNTIF($E7:$E63,4)</f>
        <v>4</v>
      </c>
      <c r="V67" s="116">
        <f>COUNTIF($F7:$F63,4)</f>
        <v>7</v>
      </c>
      <c r="W67" s="115">
        <f>COUNTIF($E7:$E63,5)</f>
        <v>4</v>
      </c>
      <c r="X67" s="116">
        <f>COUNTIF($F7:$F55,5)</f>
        <v>7</v>
      </c>
      <c r="Y67" s="115">
        <f>COUNTIF($E7:$E63,6)</f>
        <v>3</v>
      </c>
      <c r="Z67" s="116">
        <f>COUNTIF($F7:$F55,6)</f>
        <v>6</v>
      </c>
      <c r="AA67" s="113"/>
      <c r="AB67" s="113"/>
      <c r="AC67" s="113"/>
      <c r="AD67" s="113"/>
      <c r="AE67" s="114"/>
    </row>
    <row r="68" spans="1:31" ht="12.75" customHeight="1" thickTop="1">
      <c r="A68" s="111"/>
      <c r="B68" s="111"/>
      <c r="C68" s="117"/>
      <c r="D68" s="111"/>
      <c r="E68" s="111"/>
      <c r="F68" s="111"/>
      <c r="G68" s="118">
        <f>IF(G66=G67,"","BŁĄD !!! SPRAWDŹ WIERSZ OGÓŁEM")</f>
      </c>
      <c r="H68" s="111"/>
      <c r="I68" s="111"/>
      <c r="J68" s="111"/>
      <c r="K68" s="111"/>
      <c r="L68" s="111"/>
      <c r="M68" s="111"/>
      <c r="N68" s="111"/>
      <c r="O68" s="111">
        <f>IF(O67&gt;8,"za dużo E","")</f>
      </c>
      <c r="P68" s="111"/>
      <c r="Q68" s="111">
        <f>IF(Q67&gt;8,"za dużo E","")</f>
      </c>
      <c r="R68" s="111"/>
      <c r="S68" s="111">
        <f>IF(S67&gt;8,"za dużo E","")</f>
      </c>
      <c r="T68" s="111"/>
      <c r="U68" s="111">
        <f>IF(U67&gt;8,"za dużo E","")</f>
      </c>
      <c r="V68" s="111"/>
      <c r="W68" s="111">
        <f>IF(W67&gt;8,"za dużo E","")</f>
      </c>
      <c r="X68" s="111"/>
      <c r="Y68" s="111">
        <f>IF(Y67&gt;8,"za dużo E","")</f>
      </c>
      <c r="Z68" s="111"/>
      <c r="AA68" s="113"/>
      <c r="AB68" s="113"/>
      <c r="AC68" s="113"/>
      <c r="AD68" s="113"/>
      <c r="AE68" s="114"/>
    </row>
    <row r="69" spans="1:31" ht="16.5" customHeight="1">
      <c r="A69" s="156" t="s">
        <v>30</v>
      </c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8"/>
    </row>
    <row r="70" spans="1:31" ht="16.5" customHeight="1">
      <c r="A70" s="159"/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1"/>
    </row>
    <row r="71" spans="1:31" ht="16.5" customHeight="1">
      <c r="A71" s="139" t="s">
        <v>23</v>
      </c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54" t="s">
        <v>185</v>
      </c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</row>
    <row r="72" spans="1:31" ht="16.5" customHeight="1">
      <c r="A72" s="140"/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</row>
    <row r="73" spans="1:31" ht="30.75" customHeight="1">
      <c r="A73" s="139" t="s">
        <v>31</v>
      </c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24">
        <f>(AA64/D64)*100</f>
        <v>30.555555555555557</v>
      </c>
      <c r="AB73" s="124"/>
      <c r="AC73" s="124"/>
      <c r="AD73" s="124"/>
      <c r="AE73" s="124"/>
    </row>
    <row r="74" spans="1:31" ht="39.75" customHeight="1">
      <c r="A74" s="139" t="s">
        <v>207</v>
      </c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24">
        <f>(AB64/D64)*100</f>
        <v>50.27777777777778</v>
      </c>
      <c r="AB74" s="124"/>
      <c r="AC74" s="124"/>
      <c r="AD74" s="124"/>
      <c r="AE74" s="124"/>
    </row>
    <row r="75" spans="1:31" ht="16.5" customHeight="1">
      <c r="A75" s="123" t="s">
        <v>25</v>
      </c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53">
        <f>AD64*100/D64</f>
        <v>97.77777777777777</v>
      </c>
      <c r="AB75" s="153"/>
      <c r="AC75" s="153"/>
      <c r="AD75" s="153"/>
      <c r="AE75" s="153"/>
    </row>
    <row r="76" spans="1:31" ht="30.75" customHeight="1">
      <c r="A76" s="123"/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53"/>
      <c r="AB76" s="153"/>
      <c r="AC76" s="153"/>
      <c r="AD76" s="153"/>
      <c r="AE76" s="153"/>
    </row>
    <row r="77" spans="1:31" ht="16.5" customHeight="1">
      <c r="A77" s="123" t="s">
        <v>24</v>
      </c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22">
        <f>AE64/D64*100</f>
        <v>0</v>
      </c>
      <c r="AB77" s="122"/>
      <c r="AC77" s="122"/>
      <c r="AD77" s="122"/>
      <c r="AE77" s="122"/>
    </row>
    <row r="78" spans="1:31" ht="16.5" customHeight="1">
      <c r="A78" s="152"/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22"/>
      <c r="AB78" s="122"/>
      <c r="AC78" s="122"/>
      <c r="AD78" s="122"/>
      <c r="AE78" s="122"/>
    </row>
    <row r="79" spans="7:31" ht="16.5" customHeight="1">
      <c r="G79" s="106"/>
      <c r="AA79" s="119"/>
      <c r="AB79" s="119"/>
      <c r="AC79" s="119"/>
      <c r="AD79" s="119"/>
      <c r="AE79" s="119"/>
    </row>
    <row r="80" spans="1:31" ht="16.5" customHeight="1">
      <c r="A80" s="4" t="s">
        <v>148</v>
      </c>
      <c r="G80" s="106"/>
      <c r="AA80" s="120"/>
      <c r="AB80" s="120"/>
      <c r="AC80" s="120"/>
      <c r="AD80" s="120"/>
      <c r="AE80" s="120"/>
    </row>
    <row r="81" spans="1:7" ht="16.5" customHeight="1">
      <c r="A81" s="4" t="s">
        <v>149</v>
      </c>
      <c r="G81" s="106"/>
    </row>
    <row r="82" spans="1:7" ht="16.5" customHeight="1">
      <c r="A82" s="4" t="s">
        <v>150</v>
      </c>
      <c r="G82" s="106"/>
    </row>
    <row r="83" spans="1:7" ht="16.5" customHeight="1">
      <c r="A83" s="4" t="s">
        <v>151</v>
      </c>
      <c r="G83" s="106"/>
    </row>
    <row r="84" spans="1:7" ht="16.5" customHeight="1">
      <c r="A84" s="4" t="s">
        <v>152</v>
      </c>
      <c r="G84" s="106"/>
    </row>
    <row r="85" spans="1:7" ht="16.5" customHeight="1">
      <c r="A85" s="4" t="s">
        <v>153</v>
      </c>
      <c r="G85" s="106"/>
    </row>
    <row r="86" spans="1:7" ht="16.5" customHeight="1">
      <c r="A86" s="4" t="s">
        <v>154</v>
      </c>
      <c r="G86" s="106"/>
    </row>
    <row r="87" spans="1:7" ht="16.5" customHeight="1">
      <c r="A87" s="4" t="s">
        <v>155</v>
      </c>
      <c r="G87" s="106"/>
    </row>
    <row r="88" spans="1:7" ht="16.5" customHeight="1">
      <c r="A88" s="4" t="s">
        <v>156</v>
      </c>
      <c r="G88" s="106"/>
    </row>
    <row r="89" spans="1:31" ht="16.5" customHeight="1">
      <c r="A89" s="121" t="s">
        <v>157</v>
      </c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</row>
    <row r="90" ht="16.5" customHeight="1">
      <c r="G90" s="106"/>
    </row>
    <row r="91" ht="16.5" customHeight="1">
      <c r="G91" s="106"/>
    </row>
    <row r="92" ht="16.5" customHeight="1">
      <c r="G92" s="106"/>
    </row>
    <row r="93" ht="16.5" customHeight="1">
      <c r="G93" s="106"/>
    </row>
    <row r="94" ht="16.5" customHeight="1">
      <c r="G94" s="106"/>
    </row>
    <row r="95" ht="16.5" customHeight="1">
      <c r="G95" s="106"/>
    </row>
    <row r="96" ht="16.5" customHeight="1">
      <c r="G96" s="106"/>
    </row>
    <row r="97" ht="16.5" customHeight="1">
      <c r="G97" s="106"/>
    </row>
    <row r="98" ht="16.5" customHeight="1">
      <c r="G98" s="106"/>
    </row>
    <row r="99" ht="16.5" customHeight="1">
      <c r="G99" s="106"/>
    </row>
    <row r="100" ht="16.5" customHeight="1">
      <c r="G100" s="106"/>
    </row>
    <row r="101" ht="16.5" customHeight="1">
      <c r="G101" s="106"/>
    </row>
    <row r="102" ht="16.5" customHeight="1">
      <c r="G102" s="106"/>
    </row>
    <row r="103" ht="16.5" customHeight="1">
      <c r="G103" s="106"/>
    </row>
    <row r="104" ht="16.5" customHeight="1">
      <c r="G104" s="106"/>
    </row>
    <row r="105" ht="16.5" customHeight="1">
      <c r="G105" s="106"/>
    </row>
    <row r="106" ht="16.5" customHeight="1">
      <c r="G106" s="106"/>
    </row>
    <row r="107" ht="16.5" customHeight="1">
      <c r="G107" s="106"/>
    </row>
    <row r="108" ht="16.5" customHeight="1">
      <c r="G108" s="106"/>
    </row>
    <row r="109" ht="16.5" customHeight="1">
      <c r="G109" s="106"/>
    </row>
    <row r="110" ht="16.5" customHeight="1">
      <c r="G110" s="106"/>
    </row>
    <row r="111" ht="16.5" customHeight="1">
      <c r="G111" s="106"/>
    </row>
    <row r="112" ht="16.5" customHeight="1">
      <c r="G112" s="106"/>
    </row>
    <row r="113" ht="16.5" customHeight="1">
      <c r="G113" s="106"/>
    </row>
    <row r="114" ht="16.5" customHeight="1">
      <c r="G114" s="106"/>
    </row>
    <row r="115" ht="16.5" customHeight="1">
      <c r="G115" s="106"/>
    </row>
    <row r="116" ht="16.5" customHeight="1">
      <c r="G116" s="106"/>
    </row>
    <row r="117" ht="16.5" customHeight="1">
      <c r="G117" s="106"/>
    </row>
    <row r="118" ht="16.5" customHeight="1">
      <c r="G118" s="106"/>
    </row>
    <row r="119" ht="16.5" customHeight="1">
      <c r="G119" s="106"/>
    </row>
    <row r="120" ht="16.5" customHeight="1">
      <c r="G120" s="106"/>
    </row>
    <row r="121" ht="16.5" customHeight="1">
      <c r="G121" s="106"/>
    </row>
    <row r="122" ht="16.5" customHeight="1">
      <c r="G122" s="106"/>
    </row>
    <row r="123" ht="16.5" customHeight="1">
      <c r="G123" s="106"/>
    </row>
    <row r="124" ht="16.5" customHeight="1">
      <c r="G124" s="106"/>
    </row>
    <row r="125" ht="16.5" customHeight="1">
      <c r="G125" s="106"/>
    </row>
    <row r="126" ht="16.5" customHeight="1">
      <c r="G126" s="106"/>
    </row>
    <row r="127" ht="16.5" customHeight="1">
      <c r="G127" s="106"/>
    </row>
    <row r="128" ht="16.5" customHeight="1">
      <c r="G128" s="106"/>
    </row>
    <row r="129" ht="16.5" customHeight="1">
      <c r="G129" s="106"/>
    </row>
    <row r="130" ht="16.5" customHeight="1">
      <c r="G130" s="106"/>
    </row>
    <row r="131" ht="16.5" customHeight="1">
      <c r="G131" s="106"/>
    </row>
    <row r="132" ht="16.5" customHeight="1">
      <c r="G132" s="106"/>
    </row>
    <row r="133" ht="16.5" customHeight="1">
      <c r="G133" s="106"/>
    </row>
    <row r="134" ht="16.5" customHeight="1">
      <c r="G134" s="106"/>
    </row>
    <row r="135" ht="15">
      <c r="G135" s="106"/>
    </row>
    <row r="136" ht="15">
      <c r="G136" s="106"/>
    </row>
    <row r="137" ht="15">
      <c r="G137" s="106"/>
    </row>
    <row r="138" ht="15">
      <c r="G138" s="106"/>
    </row>
    <row r="139" ht="15">
      <c r="G139" s="106"/>
    </row>
    <row r="140" ht="15">
      <c r="G140" s="106"/>
    </row>
    <row r="141" ht="15">
      <c r="G141" s="106"/>
    </row>
    <row r="142" ht="15">
      <c r="G142" s="106"/>
    </row>
    <row r="143" ht="15">
      <c r="G143" s="106"/>
    </row>
    <row r="144" ht="15">
      <c r="G144" s="106"/>
    </row>
    <row r="145" ht="15">
      <c r="G145" s="106"/>
    </row>
    <row r="146" ht="15">
      <c r="G146" s="106"/>
    </row>
    <row r="147" ht="15">
      <c r="G147" s="106"/>
    </row>
    <row r="148" ht="15">
      <c r="G148" s="106"/>
    </row>
    <row r="149" ht="15">
      <c r="G149" s="106"/>
    </row>
    <row r="150" ht="15">
      <c r="G150" s="106"/>
    </row>
    <row r="151" ht="15">
      <c r="G151" s="106"/>
    </row>
    <row r="152" ht="15">
      <c r="G152" s="106"/>
    </row>
    <row r="153" ht="15">
      <c r="G153" s="106"/>
    </row>
    <row r="154" ht="15">
      <c r="G154" s="106"/>
    </row>
    <row r="155" ht="15">
      <c r="G155" s="106"/>
    </row>
    <row r="156" ht="15">
      <c r="G156" s="106"/>
    </row>
    <row r="157" ht="15">
      <c r="G157" s="106"/>
    </row>
    <row r="158" ht="15">
      <c r="G158" s="106"/>
    </row>
    <row r="159" ht="15">
      <c r="G159" s="106"/>
    </row>
    <row r="160" ht="15">
      <c r="G160" s="106"/>
    </row>
    <row r="161" ht="15">
      <c r="G161" s="106"/>
    </row>
    <row r="162" ht="15">
      <c r="G162" s="106"/>
    </row>
    <row r="163" ht="15">
      <c r="G163" s="106"/>
    </row>
    <row r="164" ht="15">
      <c r="G164" s="106"/>
    </row>
    <row r="165" ht="15">
      <c r="G165" s="106"/>
    </row>
    <row r="166" ht="15">
      <c r="G166" s="106"/>
    </row>
    <row r="167" ht="15">
      <c r="G167" s="106"/>
    </row>
    <row r="168" ht="15">
      <c r="G168" s="106"/>
    </row>
    <row r="169" ht="15">
      <c r="G169" s="106"/>
    </row>
    <row r="170" ht="15">
      <c r="G170" s="106"/>
    </row>
    <row r="171" ht="15">
      <c r="G171" s="106"/>
    </row>
    <row r="172" ht="15">
      <c r="G172" s="106"/>
    </row>
    <row r="173" ht="15">
      <c r="G173" s="106"/>
    </row>
    <row r="174" ht="15">
      <c r="G174" s="106"/>
    </row>
    <row r="175" ht="15">
      <c r="G175" s="106"/>
    </row>
    <row r="176" ht="15">
      <c r="G176" s="106"/>
    </row>
    <row r="177" ht="15">
      <c r="G177" s="106"/>
    </row>
    <row r="178" ht="15">
      <c r="G178" s="106"/>
    </row>
    <row r="179" ht="15">
      <c r="G179" s="106"/>
    </row>
    <row r="180" ht="15">
      <c r="G180" s="106"/>
    </row>
    <row r="181" ht="15">
      <c r="G181" s="106"/>
    </row>
    <row r="182" ht="15">
      <c r="G182" s="106"/>
    </row>
    <row r="183" ht="15">
      <c r="G183" s="106"/>
    </row>
    <row r="184" ht="15">
      <c r="G184" s="106"/>
    </row>
    <row r="185" ht="15">
      <c r="G185" s="106"/>
    </row>
    <row r="186" ht="15">
      <c r="G186" s="106"/>
    </row>
    <row r="187" ht="15">
      <c r="G187" s="106"/>
    </row>
    <row r="188" ht="15">
      <c r="G188" s="106"/>
    </row>
    <row r="189" ht="15">
      <c r="G189" s="106"/>
    </row>
    <row r="190" ht="15">
      <c r="G190" s="106"/>
    </row>
    <row r="191" ht="15">
      <c r="G191" s="106"/>
    </row>
    <row r="192" ht="15">
      <c r="G192" s="106"/>
    </row>
    <row r="193" ht="15">
      <c r="G193" s="106"/>
    </row>
    <row r="194" ht="15">
      <c r="G194" s="106"/>
    </row>
    <row r="195" ht="15">
      <c r="G195" s="106"/>
    </row>
    <row r="196" ht="15">
      <c r="G196" s="106"/>
    </row>
    <row r="197" ht="15">
      <c r="G197" s="106"/>
    </row>
    <row r="198" ht="15">
      <c r="G198" s="106"/>
    </row>
    <row r="199" ht="15">
      <c r="G199" s="106"/>
    </row>
    <row r="200" ht="15">
      <c r="G200" s="106"/>
    </row>
    <row r="201" ht="15">
      <c r="G201" s="106"/>
    </row>
    <row r="202" ht="15">
      <c r="G202" s="106"/>
    </row>
    <row r="203" ht="15">
      <c r="G203" s="106"/>
    </row>
    <row r="204" ht="15">
      <c r="G204" s="106"/>
    </row>
    <row r="205" ht="15">
      <c r="G205" s="106"/>
    </row>
    <row r="206" ht="15">
      <c r="G206" s="106"/>
    </row>
    <row r="207" ht="15">
      <c r="G207" s="106"/>
    </row>
    <row r="208" ht="15">
      <c r="G208" s="106"/>
    </row>
    <row r="209" ht="15">
      <c r="G209" s="106"/>
    </row>
    <row r="210" ht="15">
      <c r="G210" s="106"/>
    </row>
    <row r="211" ht="15">
      <c r="G211" s="106"/>
    </row>
    <row r="212" ht="15">
      <c r="G212" s="106"/>
    </row>
    <row r="213" ht="15">
      <c r="G213" s="106"/>
    </row>
    <row r="214" ht="15">
      <c r="G214" s="106"/>
    </row>
    <row r="215" ht="15">
      <c r="G215" s="106"/>
    </row>
    <row r="216" ht="15">
      <c r="G216" s="106"/>
    </row>
    <row r="217" ht="15">
      <c r="G217" s="106"/>
    </row>
    <row r="218" ht="15">
      <c r="G218" s="106"/>
    </row>
    <row r="219" ht="15">
      <c r="G219" s="106"/>
    </row>
    <row r="220" ht="15">
      <c r="G220" s="106"/>
    </row>
    <row r="221" ht="15">
      <c r="G221" s="106"/>
    </row>
    <row r="222" ht="15">
      <c r="G222" s="106"/>
    </row>
    <row r="223" ht="15">
      <c r="G223" s="106"/>
    </row>
    <row r="224" ht="15">
      <c r="G224" s="106"/>
    </row>
    <row r="225" ht="15">
      <c r="G225" s="106"/>
    </row>
    <row r="226" ht="15">
      <c r="G226" s="106"/>
    </row>
    <row r="227" ht="15">
      <c r="G227" s="106"/>
    </row>
    <row r="228" ht="15">
      <c r="G228" s="106"/>
    </row>
    <row r="229" ht="15">
      <c r="G229" s="106"/>
    </row>
    <row r="230" ht="15">
      <c r="G230" s="106"/>
    </row>
    <row r="231" ht="15">
      <c r="G231" s="106"/>
    </row>
    <row r="232" ht="15">
      <c r="G232" s="106"/>
    </row>
  </sheetData>
  <sheetProtection/>
  <mergeCells count="29">
    <mergeCell ref="A77:Z78"/>
    <mergeCell ref="A74:Z74"/>
    <mergeCell ref="A73:Z73"/>
    <mergeCell ref="AA75:AE76"/>
    <mergeCell ref="Q66:R66"/>
    <mergeCell ref="O66:P66"/>
    <mergeCell ref="U71:AE72"/>
    <mergeCell ref="A69:AE70"/>
    <mergeCell ref="Y66:Z66"/>
    <mergeCell ref="W66:X66"/>
    <mergeCell ref="S3:V3"/>
    <mergeCell ref="U66:V66"/>
    <mergeCell ref="S66:T66"/>
    <mergeCell ref="A71:T72"/>
    <mergeCell ref="A1:I1"/>
    <mergeCell ref="G3:N4"/>
    <mergeCell ref="O3:R3"/>
    <mergeCell ref="J67:N67"/>
    <mergeCell ref="A65:N65"/>
    <mergeCell ref="A89:AE89"/>
    <mergeCell ref="AA77:AE78"/>
    <mergeCell ref="A75:Z76"/>
    <mergeCell ref="AA73:AE73"/>
    <mergeCell ref="AA74:AE74"/>
    <mergeCell ref="A2:B2"/>
    <mergeCell ref="A64:B64"/>
    <mergeCell ref="AA3:AE4"/>
    <mergeCell ref="W3:Z3"/>
    <mergeCell ref="Y4:Z4"/>
  </mergeCells>
  <printOptions horizontalCentered="1"/>
  <pageMargins left="0.2362204724409449" right="0.2362204724409449" top="0.5905511811023623" bottom="0.5905511811023623" header="0.1968503937007874" footer="0"/>
  <pageSetup cellComments="asDisplayed" fitToHeight="0" fitToWidth="1" horizontalDpi="600" verticalDpi="600" orientation="landscape" paperSize="9" scale="72" r:id="rId3"/>
  <headerFooter differentFirst="1" scaleWithDoc="0" alignWithMargins="0">
    <oddHeader>&amp;C
</oddHeader>
  </headerFooter>
  <rowBreaks count="1" manualBreakCount="1">
    <brk id="61" max="30" man="1"/>
  </rowBreaks>
  <colBreaks count="1" manualBreakCount="1">
    <brk id="31" max="10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Maciej Skindzier</cp:lastModifiedBy>
  <cp:lastPrinted>2022-03-05T21:05:27Z</cp:lastPrinted>
  <dcterms:created xsi:type="dcterms:W3CDTF">1998-05-26T18:21:06Z</dcterms:created>
  <dcterms:modified xsi:type="dcterms:W3CDTF">2022-03-07T09:53:22Z</dcterms:modified>
  <cp:category/>
  <cp:version/>
  <cp:contentType/>
  <cp:contentStatus/>
</cp:coreProperties>
</file>